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880" activeTab="3"/>
  </bookViews>
  <sheets>
    <sheet name="Оглавление" sheetId="1" r:id="rId1"/>
    <sheet name="Окна" sheetId="2" r:id="rId2"/>
    <sheet name="Двери" sheetId="3" r:id="rId3"/>
    <sheet name="Стены, полы, потолки" sheetId="4" r:id="rId4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8"/>
            <rFont val="Tahoma"/>
            <family val="0"/>
          </rPr>
          <t xml:space="preserve">Высота окна </t>
        </r>
      </text>
    </comment>
    <comment ref="A5" authorId="0">
      <text>
        <r>
          <rPr>
            <b/>
            <sz val="8"/>
            <rFont val="Tahoma"/>
            <family val="0"/>
          </rPr>
          <t>Ширина окна</t>
        </r>
      </text>
    </comment>
    <comment ref="A6" authorId="0">
      <text>
        <r>
          <rPr>
            <b/>
            <sz val="8"/>
            <rFont val="Tahoma"/>
            <family val="0"/>
          </rPr>
          <t>Количество одинаковых окон</t>
        </r>
      </text>
    </comment>
    <comment ref="A9" authorId="0">
      <text>
        <r>
          <rPr>
            <b/>
            <sz val="8"/>
            <rFont val="Tahoma"/>
            <family val="0"/>
          </rPr>
          <t>Периметр окна</t>
        </r>
      </text>
    </comment>
    <comment ref="A7" authorId="0">
      <text>
        <r>
          <rPr>
            <b/>
            <sz val="8"/>
            <rFont val="Tahoma"/>
            <family val="0"/>
          </rPr>
          <t>Площадь окна</t>
        </r>
      </text>
    </comment>
    <comment ref="A8" authorId="0">
      <text>
        <r>
          <rPr>
            <b/>
            <sz val="8"/>
            <rFont val="Tahoma"/>
            <family val="0"/>
          </rPr>
          <t>Общая площадь окон</t>
        </r>
      </text>
    </comment>
    <comment ref="A10" authorId="0">
      <text>
        <r>
          <rPr>
            <b/>
            <sz val="8"/>
            <rFont val="Tahoma"/>
            <family val="0"/>
          </rPr>
          <t>Периметр окна</t>
        </r>
      </text>
    </comment>
    <comment ref="A11" authorId="0">
      <text>
        <r>
          <rPr>
            <b/>
            <sz val="8"/>
            <rFont val="Tahoma"/>
            <family val="0"/>
          </rPr>
          <t>Ширина откоса</t>
        </r>
      </text>
    </comment>
    <comment ref="A12" authorId="0">
      <text>
        <r>
          <rPr>
            <b/>
            <sz val="8"/>
            <rFont val="Tahoma"/>
            <family val="0"/>
          </rPr>
          <t>Площадь откоса 1-го окна</t>
        </r>
      </text>
    </comment>
    <comment ref="A13" authorId="0">
      <text>
        <r>
          <rPr>
            <b/>
            <sz val="8"/>
            <rFont val="Tahoma"/>
            <family val="0"/>
          </rPr>
          <t>Площадь откосов всех окон</t>
        </r>
      </text>
    </comment>
    <comment ref="A14" authorId="0">
      <text>
        <r>
          <rPr>
            <b/>
            <sz val="8"/>
            <rFont val="Tahoma"/>
            <family val="0"/>
          </rPr>
          <t>Длина завода отлива в стену</t>
        </r>
      </text>
    </comment>
    <comment ref="A15" authorId="0">
      <text>
        <r>
          <rPr>
            <b/>
            <sz val="8"/>
            <rFont val="Tahoma"/>
            <family val="0"/>
          </rPr>
          <t xml:space="preserve">Длина отлива с учетом завода в стену для 1-го окна </t>
        </r>
      </text>
    </comment>
    <comment ref="A16" authorId="0">
      <text>
        <r>
          <rPr>
            <b/>
            <sz val="8"/>
            <rFont val="Tahoma"/>
            <family val="0"/>
          </rPr>
          <t xml:space="preserve">Длина отливов с учетом завода в стену для всех окон 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8"/>
            <rFont val="Tahoma"/>
            <family val="0"/>
          </rPr>
          <t xml:space="preserve">Высота окна </t>
        </r>
      </text>
    </comment>
    <comment ref="A5" authorId="0">
      <text>
        <r>
          <rPr>
            <b/>
            <sz val="8"/>
            <rFont val="Tahoma"/>
            <family val="0"/>
          </rPr>
          <t>Ширина окна</t>
        </r>
      </text>
    </comment>
    <comment ref="A6" authorId="0">
      <text>
        <r>
          <rPr>
            <b/>
            <sz val="8"/>
            <rFont val="Tahoma"/>
            <family val="0"/>
          </rPr>
          <t>Количество одинаковых окон</t>
        </r>
      </text>
    </comment>
    <comment ref="A9" authorId="0">
      <text>
        <r>
          <rPr>
            <b/>
            <sz val="8"/>
            <rFont val="Tahoma"/>
            <family val="0"/>
          </rPr>
          <t>Периметр окна</t>
        </r>
      </text>
    </comment>
    <comment ref="A7" authorId="0">
      <text>
        <r>
          <rPr>
            <b/>
            <sz val="8"/>
            <rFont val="Tahoma"/>
            <family val="0"/>
          </rPr>
          <t>Площадь окна</t>
        </r>
      </text>
    </comment>
    <comment ref="A8" authorId="0">
      <text>
        <r>
          <rPr>
            <b/>
            <sz val="8"/>
            <rFont val="Tahoma"/>
            <family val="0"/>
          </rPr>
          <t>Общая площадь окон</t>
        </r>
      </text>
    </comment>
    <comment ref="A10" authorId="0">
      <text>
        <r>
          <rPr>
            <b/>
            <sz val="8"/>
            <rFont val="Tahoma"/>
            <family val="0"/>
          </rPr>
          <t>Периметр окна</t>
        </r>
      </text>
    </comment>
    <comment ref="A11" authorId="0">
      <text>
        <r>
          <rPr>
            <b/>
            <sz val="8"/>
            <rFont val="Tahoma"/>
            <family val="0"/>
          </rPr>
          <t>Ширина откоса</t>
        </r>
      </text>
    </comment>
    <comment ref="A12" authorId="0">
      <text>
        <r>
          <rPr>
            <b/>
            <sz val="8"/>
            <rFont val="Tahoma"/>
            <family val="0"/>
          </rPr>
          <t>Площадь откоса 1-го окна</t>
        </r>
      </text>
    </comment>
    <comment ref="A13" authorId="0">
      <text>
        <r>
          <rPr>
            <b/>
            <sz val="8"/>
            <rFont val="Tahoma"/>
            <family val="0"/>
          </rPr>
          <t>Площадь откосов всех окон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8"/>
            <rFont val="Tahoma"/>
            <family val="0"/>
          </rPr>
          <t xml:space="preserve">Высота окна </t>
        </r>
      </text>
    </comment>
    <comment ref="A6" authorId="0">
      <text>
        <r>
          <rPr>
            <b/>
            <sz val="8"/>
            <rFont val="Tahoma"/>
            <family val="0"/>
          </rPr>
          <t>Ширина окна</t>
        </r>
      </text>
    </comment>
    <comment ref="A16" authorId="0">
      <text>
        <r>
          <rPr>
            <b/>
            <sz val="8"/>
            <rFont val="Tahoma"/>
            <family val="0"/>
          </rPr>
          <t>Периметр окна</t>
        </r>
      </text>
    </comment>
    <comment ref="A14" authorId="0">
      <text>
        <r>
          <rPr>
            <b/>
            <sz val="8"/>
            <rFont val="Tahoma"/>
            <family val="0"/>
          </rPr>
          <t>Площадь окна</t>
        </r>
      </text>
    </comment>
    <comment ref="A15" authorId="0">
      <text>
        <r>
          <rPr>
            <b/>
            <sz val="8"/>
            <rFont val="Tahoma"/>
            <family val="0"/>
          </rPr>
          <t>Общая площадь окон</t>
        </r>
      </text>
    </comment>
    <comment ref="A21" authorId="0">
      <text>
        <r>
          <rPr>
            <b/>
            <sz val="8"/>
            <rFont val="Tahoma"/>
            <family val="0"/>
          </rPr>
          <t>Ширина откоса</t>
        </r>
      </text>
    </comment>
    <comment ref="A22" authorId="0">
      <text>
        <r>
          <rPr>
            <b/>
            <sz val="8"/>
            <rFont val="Tahoma"/>
            <family val="0"/>
          </rPr>
          <t>Площадь откосов всех окон</t>
        </r>
      </text>
    </comment>
    <comment ref="A17" authorId="0">
      <text>
        <r>
          <rPr>
            <b/>
            <sz val="8"/>
            <rFont val="Tahoma"/>
            <family val="0"/>
          </rPr>
          <t>Общая площадь окон</t>
        </r>
      </text>
    </comment>
    <comment ref="A23" authorId="0">
      <text>
        <r>
          <rPr>
            <b/>
            <sz val="8"/>
            <rFont val="Tahoma"/>
            <family val="0"/>
          </rPr>
          <t>Ширина откоса</t>
        </r>
      </text>
    </comment>
    <comment ref="A24" authorId="0">
      <text>
        <r>
          <rPr>
            <b/>
            <sz val="8"/>
            <rFont val="Tahoma"/>
            <family val="0"/>
          </rPr>
          <t>Площадь откосов всех окон</t>
        </r>
      </text>
    </comment>
    <comment ref="A11" authorId="0">
      <text>
        <r>
          <rPr>
            <b/>
            <sz val="8"/>
            <rFont val="Tahoma"/>
            <family val="0"/>
          </rPr>
          <t>Количество одинаковых окон</t>
        </r>
      </text>
    </comment>
    <comment ref="A19" authorId="0">
      <text>
        <r>
          <rPr>
            <b/>
            <sz val="8"/>
            <rFont val="Tahoma"/>
            <family val="0"/>
          </rPr>
          <t>Периметр окна</t>
        </r>
      </text>
    </comment>
  </commentList>
</comments>
</file>

<file path=xl/sharedStrings.xml><?xml version="1.0" encoding="utf-8"?>
<sst xmlns="http://schemas.openxmlformats.org/spreadsheetml/2006/main" count="68" uniqueCount="47">
  <si>
    <t>ИТОГО</t>
  </si>
  <si>
    <t>Оглавление</t>
  </si>
  <si>
    <t>Определение объемов работ:</t>
  </si>
  <si>
    <t>- расчетные значения, расчитываются автоматически</t>
  </si>
  <si>
    <t>h окна, м</t>
  </si>
  <si>
    <t>b окна, м</t>
  </si>
  <si>
    <t>Окна</t>
  </si>
  <si>
    <t>n окон, шт.</t>
  </si>
  <si>
    <t>S окон, м2</t>
  </si>
  <si>
    <t>S 1-го окна, м2</t>
  </si>
  <si>
    <t>l перим 1-го окна, м</t>
  </si>
  <si>
    <t>l перим окон, м</t>
  </si>
  <si>
    <t>b откоса, м</t>
  </si>
  <si>
    <t>S откоса 1-го окна, м2</t>
  </si>
  <si>
    <t>S откосов окон, м2</t>
  </si>
  <si>
    <t>- пользовательские значения, вводятся вручную</t>
  </si>
  <si>
    <t>l завода отлива, см</t>
  </si>
  <si>
    <t>l отлива 1-го окна, м</t>
  </si>
  <si>
    <t>l отливов окон, м</t>
  </si>
  <si>
    <t>h двери, м</t>
  </si>
  <si>
    <t>b двери, м</t>
  </si>
  <si>
    <t>n дверей, шт.</t>
  </si>
  <si>
    <t>S 1-й двери, м2</t>
  </si>
  <si>
    <t>S дверей, м2</t>
  </si>
  <si>
    <t>l перим 1-й двери, м</t>
  </si>
  <si>
    <t>l перим дверей, м</t>
  </si>
  <si>
    <t>S откоса 1-й двери, м2</t>
  </si>
  <si>
    <t>S откосов дверей, м2</t>
  </si>
  <si>
    <t>l завода под. доски, см</t>
  </si>
  <si>
    <t>l доски 1-го окна, м</t>
  </si>
  <si>
    <t>l под. досок, м</t>
  </si>
  <si>
    <t>S под. досок, м</t>
  </si>
  <si>
    <t>h , м</t>
  </si>
  <si>
    <t>a , м</t>
  </si>
  <si>
    <t>b , м</t>
  </si>
  <si>
    <t>S стен, м2</t>
  </si>
  <si>
    <t>Высота окон,м</t>
  </si>
  <si>
    <t>Ширина окон, м</t>
  </si>
  <si>
    <t>Высота дверей, м</t>
  </si>
  <si>
    <t>Ширина дверей, м</t>
  </si>
  <si>
    <t>S пола, потолка, м2</t>
  </si>
  <si>
    <t>l перим комнаты, м</t>
  </si>
  <si>
    <t>b откоса окна, м</t>
  </si>
  <si>
    <t>b откоса двери, м</t>
  </si>
  <si>
    <t>S доп. Проемов</t>
  </si>
  <si>
    <t>S подокон, м2</t>
  </si>
  <si>
    <t>l отливов,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</si>
</sst>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0_ ;\-#,##0.00\ "/>
    <numFmt numFmtId="167" formatCode="0.0"/>
  </numFmts>
  <fonts count="12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color indexed="16"/>
      <name val="Tahoma"/>
      <family val="2"/>
    </font>
    <font>
      <b/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sz val="8"/>
      <name val="Tahoma"/>
      <family val="0"/>
    </font>
    <font>
      <sz val="10"/>
      <color indexed="10"/>
      <name val="Tahoma"/>
      <family val="2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7" fillId="3" borderId="0" xfId="0" applyFont="1" applyFill="1" applyAlignment="1">
      <alignment/>
    </xf>
    <xf numFmtId="0" fontId="8" fillId="4" borderId="0" xfId="15" applyFont="1" applyFill="1" applyAlignment="1">
      <alignment/>
    </xf>
    <xf numFmtId="0" fontId="4" fillId="5" borderId="1" xfId="0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0" fontId="10" fillId="0" borderId="0" xfId="0" applyFont="1" applyAlignment="1">
      <alignment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center" vertical="center" textRotation="90"/>
    </xf>
    <xf numFmtId="0" fontId="0" fillId="6" borderId="0" xfId="0" applyFill="1" applyAlignment="1">
      <alignment/>
    </xf>
    <xf numFmtId="0" fontId="8" fillId="6" borderId="0" xfId="15" applyFont="1" applyFill="1" applyAlignment="1">
      <alignment/>
    </xf>
    <xf numFmtId="0" fontId="10" fillId="6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 vertical="center"/>
    </xf>
    <xf numFmtId="166" fontId="2" fillId="7" borderId="1" xfId="2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</xdr:row>
      <xdr:rowOff>180975</xdr:rowOff>
    </xdr:from>
    <xdr:to>
      <xdr:col>2</xdr:col>
      <xdr:colOff>285750</xdr:colOff>
      <xdr:row>1</xdr:row>
      <xdr:rowOff>1895475</xdr:rowOff>
    </xdr:to>
    <xdr:sp>
      <xdr:nvSpPr>
        <xdr:cNvPr id="1" name="Rectangle 23"/>
        <xdr:cNvSpPr>
          <a:spLocks/>
        </xdr:cNvSpPr>
      </xdr:nvSpPr>
      <xdr:spPr>
        <a:xfrm>
          <a:off x="876300" y="342900"/>
          <a:ext cx="166687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609600</xdr:colOff>
      <xdr:row>1</xdr:row>
      <xdr:rowOff>161925</xdr:rowOff>
    </xdr:from>
    <xdr:to>
      <xdr:col>0</xdr:col>
      <xdr:colOff>609600</xdr:colOff>
      <xdr:row>1</xdr:row>
      <xdr:rowOff>1885950</xdr:rowOff>
    </xdr:to>
    <xdr:sp>
      <xdr:nvSpPr>
        <xdr:cNvPr id="2" name="Line 24"/>
        <xdr:cNvSpPr>
          <a:spLocks/>
        </xdr:cNvSpPr>
      </xdr:nvSpPr>
      <xdr:spPr>
        <a:xfrm>
          <a:off x="609600" y="32385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876300</xdr:colOff>
      <xdr:row>1</xdr:row>
      <xdr:rowOff>2162175</xdr:rowOff>
    </xdr:from>
    <xdr:to>
      <xdr:col>2</xdr:col>
      <xdr:colOff>285750</xdr:colOff>
      <xdr:row>1</xdr:row>
      <xdr:rowOff>2162175</xdr:rowOff>
    </xdr:to>
    <xdr:sp>
      <xdr:nvSpPr>
        <xdr:cNvPr id="3" name="Line 25"/>
        <xdr:cNvSpPr>
          <a:spLocks/>
        </xdr:cNvSpPr>
      </xdr:nvSpPr>
      <xdr:spPr>
        <a:xfrm>
          <a:off x="876300" y="2324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1295400</xdr:colOff>
      <xdr:row>1</xdr:row>
      <xdr:rowOff>1952625</xdr:rowOff>
    </xdr:from>
    <xdr:to>
      <xdr:col>1</xdr:col>
      <xdr:colOff>323850</xdr:colOff>
      <xdr:row>1</xdr:row>
      <xdr:rowOff>2124075</xdr:rowOff>
    </xdr:to>
    <xdr:sp>
      <xdr:nvSpPr>
        <xdr:cNvPr id="4" name="TextBox 26"/>
        <xdr:cNvSpPr txBox="1">
          <a:spLocks noChangeArrowheads="1"/>
        </xdr:cNvSpPr>
      </xdr:nvSpPr>
      <xdr:spPr>
        <a:xfrm>
          <a:off x="1295400" y="2114550"/>
          <a:ext cx="76200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 окна</a:t>
          </a:r>
        </a:p>
      </xdr:txBody>
    </xdr:sp>
    <xdr:clientData/>
  </xdr:twoCellAnchor>
  <xdr:twoCellAnchor>
    <xdr:from>
      <xdr:col>0</xdr:col>
      <xdr:colOff>85725</xdr:colOff>
      <xdr:row>1</xdr:row>
      <xdr:rowOff>904875</xdr:rowOff>
    </xdr:from>
    <xdr:to>
      <xdr:col>0</xdr:col>
      <xdr:colOff>552450</xdr:colOff>
      <xdr:row>1</xdr:row>
      <xdr:rowOff>1066800</xdr:rowOff>
    </xdr:to>
    <xdr:sp>
      <xdr:nvSpPr>
        <xdr:cNvPr id="5" name="TextBox 27"/>
        <xdr:cNvSpPr txBox="1">
          <a:spLocks noChangeArrowheads="1"/>
        </xdr:cNvSpPr>
      </xdr:nvSpPr>
      <xdr:spPr>
        <a:xfrm>
          <a:off x="85725" y="1066800"/>
          <a:ext cx="466725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 окна</a:t>
          </a:r>
        </a:p>
      </xdr:txBody>
    </xdr:sp>
    <xdr:clientData/>
  </xdr:twoCellAnchor>
  <xdr:twoCellAnchor>
    <xdr:from>
      <xdr:col>0</xdr:col>
      <xdr:colOff>876300</xdr:colOff>
      <xdr:row>1</xdr:row>
      <xdr:rowOff>180975</xdr:rowOff>
    </xdr:from>
    <xdr:to>
      <xdr:col>2</xdr:col>
      <xdr:colOff>285750</xdr:colOff>
      <xdr:row>1</xdr:row>
      <xdr:rowOff>1038225</xdr:rowOff>
    </xdr:to>
    <xdr:sp>
      <xdr:nvSpPr>
        <xdr:cNvPr id="6" name="Line 28"/>
        <xdr:cNvSpPr>
          <a:spLocks/>
        </xdr:cNvSpPr>
      </xdr:nvSpPr>
      <xdr:spPr>
        <a:xfrm>
          <a:off x="876300" y="342900"/>
          <a:ext cx="1666875" cy="857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876300</xdr:colOff>
      <xdr:row>1</xdr:row>
      <xdr:rowOff>1038225</xdr:rowOff>
    </xdr:from>
    <xdr:to>
      <xdr:col>2</xdr:col>
      <xdr:colOff>285750</xdr:colOff>
      <xdr:row>1</xdr:row>
      <xdr:rowOff>1895475</xdr:rowOff>
    </xdr:to>
    <xdr:sp>
      <xdr:nvSpPr>
        <xdr:cNvPr id="7" name="Line 29"/>
        <xdr:cNvSpPr>
          <a:spLocks/>
        </xdr:cNvSpPr>
      </xdr:nvSpPr>
      <xdr:spPr>
        <a:xfrm flipV="1">
          <a:off x="876300" y="1200150"/>
          <a:ext cx="1666875" cy="857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171450</xdr:rowOff>
    </xdr:from>
    <xdr:to>
      <xdr:col>10</xdr:col>
      <xdr:colOff>342900</xdr:colOff>
      <xdr:row>1</xdr:row>
      <xdr:rowOff>1876425</xdr:rowOff>
    </xdr:to>
    <xdr:sp>
      <xdr:nvSpPr>
        <xdr:cNvPr id="8" name="Rectangle 37"/>
        <xdr:cNvSpPr>
          <a:spLocks/>
        </xdr:cNvSpPr>
      </xdr:nvSpPr>
      <xdr:spPr>
        <a:xfrm>
          <a:off x="5400675" y="333375"/>
          <a:ext cx="1390650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276225</xdr:colOff>
      <xdr:row>1</xdr:row>
      <xdr:rowOff>171450</xdr:rowOff>
    </xdr:to>
    <xdr:sp>
      <xdr:nvSpPr>
        <xdr:cNvPr id="9" name="Line 39"/>
        <xdr:cNvSpPr>
          <a:spLocks/>
        </xdr:cNvSpPr>
      </xdr:nvSpPr>
      <xdr:spPr>
        <a:xfrm flipV="1">
          <a:off x="5400675" y="161925"/>
          <a:ext cx="276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352425</xdr:colOff>
      <xdr:row>1</xdr:row>
      <xdr:rowOff>0</xdr:rowOff>
    </xdr:from>
    <xdr:to>
      <xdr:col>11</xdr:col>
      <xdr:colOff>85725</xdr:colOff>
      <xdr:row>1</xdr:row>
      <xdr:rowOff>161925</xdr:rowOff>
    </xdr:to>
    <xdr:sp>
      <xdr:nvSpPr>
        <xdr:cNvPr id="10" name="Line 40"/>
        <xdr:cNvSpPr>
          <a:spLocks/>
        </xdr:cNvSpPr>
      </xdr:nvSpPr>
      <xdr:spPr>
        <a:xfrm flipH="1">
          <a:off x="6800850" y="161925"/>
          <a:ext cx="2571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342900</xdr:colOff>
      <xdr:row>1</xdr:row>
      <xdr:rowOff>1714500</xdr:rowOff>
    </xdr:from>
    <xdr:to>
      <xdr:col>11</xdr:col>
      <xdr:colOff>85725</xdr:colOff>
      <xdr:row>1</xdr:row>
      <xdr:rowOff>1885950</xdr:rowOff>
    </xdr:to>
    <xdr:sp>
      <xdr:nvSpPr>
        <xdr:cNvPr id="11" name="Line 41"/>
        <xdr:cNvSpPr>
          <a:spLocks/>
        </xdr:cNvSpPr>
      </xdr:nvSpPr>
      <xdr:spPr>
        <a:xfrm flipH="1">
          <a:off x="6791325" y="1876425"/>
          <a:ext cx="266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276225</xdr:colOff>
      <xdr:row>1</xdr:row>
      <xdr:rowOff>171450</xdr:rowOff>
    </xdr:from>
    <xdr:to>
      <xdr:col>8</xdr:col>
      <xdr:colOff>276225</xdr:colOff>
      <xdr:row>1</xdr:row>
      <xdr:rowOff>1724025</xdr:rowOff>
    </xdr:to>
    <xdr:sp>
      <xdr:nvSpPr>
        <xdr:cNvPr id="12" name="Line 42"/>
        <xdr:cNvSpPr>
          <a:spLocks/>
        </xdr:cNvSpPr>
      </xdr:nvSpPr>
      <xdr:spPr>
        <a:xfrm>
          <a:off x="5676900" y="33337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276225</xdr:colOff>
      <xdr:row>1</xdr:row>
      <xdr:rowOff>1714500</xdr:rowOff>
    </xdr:from>
    <xdr:to>
      <xdr:col>10</xdr:col>
      <xdr:colOff>342900</xdr:colOff>
      <xdr:row>1</xdr:row>
      <xdr:rowOff>1714500</xdr:rowOff>
    </xdr:to>
    <xdr:sp>
      <xdr:nvSpPr>
        <xdr:cNvPr id="13" name="Line 43"/>
        <xdr:cNvSpPr>
          <a:spLocks/>
        </xdr:cNvSpPr>
      </xdr:nvSpPr>
      <xdr:spPr>
        <a:xfrm flipH="1">
          <a:off x="5676900" y="18764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1714500</xdr:rowOff>
    </xdr:from>
    <xdr:to>
      <xdr:col>8</xdr:col>
      <xdr:colOff>276225</xdr:colOff>
      <xdr:row>1</xdr:row>
      <xdr:rowOff>1885950</xdr:rowOff>
    </xdr:to>
    <xdr:sp>
      <xdr:nvSpPr>
        <xdr:cNvPr id="14" name="Line 44"/>
        <xdr:cNvSpPr>
          <a:spLocks/>
        </xdr:cNvSpPr>
      </xdr:nvSpPr>
      <xdr:spPr>
        <a:xfrm flipV="1">
          <a:off x="5400675" y="1876425"/>
          <a:ext cx="276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276225</xdr:colOff>
      <xdr:row>1</xdr:row>
      <xdr:rowOff>0</xdr:rowOff>
    </xdr:from>
    <xdr:to>
      <xdr:col>11</xdr:col>
      <xdr:colOff>85725</xdr:colOff>
      <xdr:row>1</xdr:row>
      <xdr:rowOff>0</xdr:rowOff>
    </xdr:to>
    <xdr:sp>
      <xdr:nvSpPr>
        <xdr:cNvPr id="15" name="Line 46"/>
        <xdr:cNvSpPr>
          <a:spLocks/>
        </xdr:cNvSpPr>
      </xdr:nvSpPr>
      <xdr:spPr>
        <a:xfrm>
          <a:off x="5676900" y="1619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76200</xdr:colOff>
      <xdr:row>1</xdr:row>
      <xdr:rowOff>0</xdr:rowOff>
    </xdr:from>
    <xdr:to>
      <xdr:col>11</xdr:col>
      <xdr:colOff>76200</xdr:colOff>
      <xdr:row>1</xdr:row>
      <xdr:rowOff>1714500</xdr:rowOff>
    </xdr:to>
    <xdr:sp>
      <xdr:nvSpPr>
        <xdr:cNvPr id="16" name="Line 47"/>
        <xdr:cNvSpPr>
          <a:spLocks/>
        </xdr:cNvSpPr>
      </xdr:nvSpPr>
      <xdr:spPr>
        <a:xfrm flipV="1">
          <a:off x="7048500" y="16192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276225</xdr:colOff>
      <xdr:row>1</xdr:row>
      <xdr:rowOff>0</xdr:rowOff>
    </xdr:from>
    <xdr:to>
      <xdr:col>8</xdr:col>
      <xdr:colOff>276225</xdr:colOff>
      <xdr:row>1</xdr:row>
      <xdr:rowOff>171450</xdr:rowOff>
    </xdr:to>
    <xdr:sp>
      <xdr:nvSpPr>
        <xdr:cNvPr id="17" name="Line 48"/>
        <xdr:cNvSpPr>
          <a:spLocks/>
        </xdr:cNvSpPr>
      </xdr:nvSpPr>
      <xdr:spPr>
        <a:xfrm flipV="1">
          <a:off x="5676900" y="161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342900</xdr:colOff>
      <xdr:row>1</xdr:row>
      <xdr:rowOff>1714500</xdr:rowOff>
    </xdr:from>
    <xdr:to>
      <xdr:col>11</xdr:col>
      <xdr:colOff>76200</xdr:colOff>
      <xdr:row>1</xdr:row>
      <xdr:rowOff>1714500</xdr:rowOff>
    </xdr:to>
    <xdr:sp>
      <xdr:nvSpPr>
        <xdr:cNvPr id="18" name="Line 49"/>
        <xdr:cNvSpPr>
          <a:spLocks/>
        </xdr:cNvSpPr>
      </xdr:nvSpPr>
      <xdr:spPr>
        <a:xfrm>
          <a:off x="6791325" y="1876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352425</xdr:colOff>
      <xdr:row>1</xdr:row>
      <xdr:rowOff>1866900</xdr:rowOff>
    </xdr:from>
    <xdr:to>
      <xdr:col>11</xdr:col>
      <xdr:colOff>95250</xdr:colOff>
      <xdr:row>1</xdr:row>
      <xdr:rowOff>2047875</xdr:rowOff>
    </xdr:to>
    <xdr:sp>
      <xdr:nvSpPr>
        <xdr:cNvPr id="19" name="Line 50"/>
        <xdr:cNvSpPr>
          <a:spLocks/>
        </xdr:cNvSpPr>
      </xdr:nvSpPr>
      <xdr:spPr>
        <a:xfrm flipV="1">
          <a:off x="6800850" y="2028825"/>
          <a:ext cx="2667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</xdr:colOff>
      <xdr:row>1</xdr:row>
      <xdr:rowOff>1990725</xdr:rowOff>
    </xdr:from>
    <xdr:to>
      <xdr:col>12</xdr:col>
      <xdr:colOff>161925</xdr:colOff>
      <xdr:row>1</xdr:row>
      <xdr:rowOff>2162175</xdr:rowOff>
    </xdr:to>
    <xdr:sp>
      <xdr:nvSpPr>
        <xdr:cNvPr id="20" name="TextBox 51"/>
        <xdr:cNvSpPr txBox="1">
          <a:spLocks noChangeArrowheads="1"/>
        </xdr:cNvSpPr>
      </xdr:nvSpPr>
      <xdr:spPr>
        <a:xfrm>
          <a:off x="7019925" y="2152650"/>
          <a:ext cx="63817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 откоса</a:t>
          </a:r>
        </a:p>
      </xdr:txBody>
    </xdr:sp>
    <xdr:clientData/>
  </xdr:twoCellAnchor>
  <xdr:twoCellAnchor>
    <xdr:from>
      <xdr:col>12</xdr:col>
      <xdr:colOff>47625</xdr:colOff>
      <xdr:row>1</xdr:row>
      <xdr:rowOff>123825</xdr:rowOff>
    </xdr:from>
    <xdr:to>
      <xdr:col>13</xdr:col>
      <xdr:colOff>0</xdr:colOff>
      <xdr:row>1</xdr:row>
      <xdr:rowOff>295275</xdr:rowOff>
    </xdr:to>
    <xdr:sp>
      <xdr:nvSpPr>
        <xdr:cNvPr id="21" name="AutoShape 57"/>
        <xdr:cNvSpPr>
          <a:spLocks/>
        </xdr:cNvSpPr>
      </xdr:nvSpPr>
      <xdr:spPr>
        <a:xfrm>
          <a:off x="7543800" y="285750"/>
          <a:ext cx="476250" cy="180975"/>
        </a:xfrm>
        <a:prstGeom prst="borderCallout1">
          <a:avLst>
            <a:gd name="adj1" fmla="val -179546"/>
            <a:gd name="adj2" fmla="val 416666"/>
            <a:gd name="adj3" fmla="val -68180"/>
            <a:gd name="adj4" fmla="val 16666"/>
            <a:gd name="adj5" fmla="val -200000"/>
            <a:gd name="adj6" fmla="val 383333"/>
            <a:gd name="adj7" fmla="val -179546"/>
            <a:gd name="adj8" fmla="val 41666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Откос</a:t>
          </a:r>
        </a:p>
      </xdr:txBody>
    </xdr:sp>
    <xdr:clientData/>
  </xdr:twoCellAnchor>
  <xdr:twoCellAnchor>
    <xdr:from>
      <xdr:col>8</xdr:col>
      <xdr:colOff>161925</xdr:colOff>
      <xdr:row>1</xdr:row>
      <xdr:rowOff>238125</xdr:rowOff>
    </xdr:from>
    <xdr:to>
      <xdr:col>11</xdr:col>
      <xdr:colOff>466725</xdr:colOff>
      <xdr:row>1</xdr:row>
      <xdr:rowOff>866775</xdr:rowOff>
    </xdr:to>
    <xdr:sp>
      <xdr:nvSpPr>
        <xdr:cNvPr id="22" name="Line 58"/>
        <xdr:cNvSpPr>
          <a:spLocks/>
        </xdr:cNvSpPr>
      </xdr:nvSpPr>
      <xdr:spPr>
        <a:xfrm flipV="1">
          <a:off x="5562600" y="400050"/>
          <a:ext cx="18764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219075</xdr:colOff>
      <xdr:row>1</xdr:row>
      <xdr:rowOff>66675</xdr:rowOff>
    </xdr:from>
    <xdr:to>
      <xdr:col>11</xdr:col>
      <xdr:colOff>466725</xdr:colOff>
      <xdr:row>1</xdr:row>
      <xdr:rowOff>228600</xdr:rowOff>
    </xdr:to>
    <xdr:sp>
      <xdr:nvSpPr>
        <xdr:cNvPr id="23" name="Line 59"/>
        <xdr:cNvSpPr>
          <a:spLocks/>
        </xdr:cNvSpPr>
      </xdr:nvSpPr>
      <xdr:spPr>
        <a:xfrm>
          <a:off x="6667500" y="228600"/>
          <a:ext cx="771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323850</xdr:colOff>
      <xdr:row>1</xdr:row>
      <xdr:rowOff>180975</xdr:rowOff>
    </xdr:from>
    <xdr:to>
      <xdr:col>7</xdr:col>
      <xdr:colOff>323850</xdr:colOff>
      <xdr:row>1</xdr:row>
      <xdr:rowOff>1895475</xdr:rowOff>
    </xdr:to>
    <xdr:sp>
      <xdr:nvSpPr>
        <xdr:cNvPr id="24" name="Line 60"/>
        <xdr:cNvSpPr>
          <a:spLocks/>
        </xdr:cNvSpPr>
      </xdr:nvSpPr>
      <xdr:spPr>
        <a:xfrm>
          <a:off x="5200650" y="3429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323850</xdr:colOff>
      <xdr:row>1</xdr:row>
      <xdr:rowOff>923925</xdr:rowOff>
    </xdr:from>
    <xdr:to>
      <xdr:col>7</xdr:col>
      <xdr:colOff>276225</xdr:colOff>
      <xdr:row>1</xdr:row>
      <xdr:rowOff>1085850</xdr:rowOff>
    </xdr:to>
    <xdr:sp>
      <xdr:nvSpPr>
        <xdr:cNvPr id="25" name="TextBox 61"/>
        <xdr:cNvSpPr txBox="1">
          <a:spLocks noChangeArrowheads="1"/>
        </xdr:cNvSpPr>
      </xdr:nvSpPr>
      <xdr:spPr>
        <a:xfrm>
          <a:off x="4676775" y="1085850"/>
          <a:ext cx="476250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 окна</a:t>
          </a:r>
        </a:p>
      </xdr:txBody>
    </xdr:sp>
    <xdr:clientData/>
  </xdr:twoCellAnchor>
  <xdr:twoCellAnchor>
    <xdr:from>
      <xdr:col>8</xdr:col>
      <xdr:colOff>0</xdr:colOff>
      <xdr:row>1</xdr:row>
      <xdr:rowOff>2162175</xdr:rowOff>
    </xdr:from>
    <xdr:to>
      <xdr:col>10</xdr:col>
      <xdr:colOff>342900</xdr:colOff>
      <xdr:row>1</xdr:row>
      <xdr:rowOff>2162175</xdr:rowOff>
    </xdr:to>
    <xdr:sp>
      <xdr:nvSpPr>
        <xdr:cNvPr id="26" name="Line 62"/>
        <xdr:cNvSpPr>
          <a:spLocks/>
        </xdr:cNvSpPr>
      </xdr:nvSpPr>
      <xdr:spPr>
        <a:xfrm>
          <a:off x="5400675" y="23241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428625</xdr:colOff>
      <xdr:row>1</xdr:row>
      <xdr:rowOff>1952625</xdr:rowOff>
    </xdr:from>
    <xdr:to>
      <xdr:col>9</xdr:col>
      <xdr:colOff>381000</xdr:colOff>
      <xdr:row>1</xdr:row>
      <xdr:rowOff>2124075</xdr:rowOff>
    </xdr:to>
    <xdr:sp>
      <xdr:nvSpPr>
        <xdr:cNvPr id="27" name="TextBox 63"/>
        <xdr:cNvSpPr txBox="1">
          <a:spLocks noChangeArrowheads="1"/>
        </xdr:cNvSpPr>
      </xdr:nvSpPr>
      <xdr:spPr>
        <a:xfrm>
          <a:off x="5829300" y="2114550"/>
          <a:ext cx="4762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 окна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</xdr:row>
      <xdr:rowOff>180975</xdr:rowOff>
    </xdr:from>
    <xdr:to>
      <xdr:col>2</xdr:col>
      <xdr:colOff>285750</xdr:colOff>
      <xdr:row>1</xdr:row>
      <xdr:rowOff>1895475</xdr:rowOff>
    </xdr:to>
    <xdr:sp>
      <xdr:nvSpPr>
        <xdr:cNvPr id="1" name="Rectangle 1"/>
        <xdr:cNvSpPr>
          <a:spLocks/>
        </xdr:cNvSpPr>
      </xdr:nvSpPr>
      <xdr:spPr>
        <a:xfrm>
          <a:off x="866775" y="342900"/>
          <a:ext cx="139065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781050</xdr:colOff>
      <xdr:row>1</xdr:row>
      <xdr:rowOff>180975</xdr:rowOff>
    </xdr:from>
    <xdr:to>
      <xdr:col>0</xdr:col>
      <xdr:colOff>781050</xdr:colOff>
      <xdr:row>1</xdr:row>
      <xdr:rowOff>1895475</xdr:rowOff>
    </xdr:to>
    <xdr:sp>
      <xdr:nvSpPr>
        <xdr:cNvPr id="2" name="Line 2"/>
        <xdr:cNvSpPr>
          <a:spLocks/>
        </xdr:cNvSpPr>
      </xdr:nvSpPr>
      <xdr:spPr>
        <a:xfrm>
          <a:off x="781050" y="3429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866775</xdr:colOff>
      <xdr:row>1</xdr:row>
      <xdr:rowOff>2162175</xdr:rowOff>
    </xdr:from>
    <xdr:to>
      <xdr:col>2</xdr:col>
      <xdr:colOff>285750</xdr:colOff>
      <xdr:row>1</xdr:row>
      <xdr:rowOff>2162175</xdr:rowOff>
    </xdr:to>
    <xdr:sp>
      <xdr:nvSpPr>
        <xdr:cNvPr id="3" name="Line 3"/>
        <xdr:cNvSpPr>
          <a:spLocks/>
        </xdr:cNvSpPr>
      </xdr:nvSpPr>
      <xdr:spPr>
        <a:xfrm>
          <a:off x="866775" y="23241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1295400</xdr:colOff>
      <xdr:row>1</xdr:row>
      <xdr:rowOff>1952625</xdr:rowOff>
    </xdr:from>
    <xdr:to>
      <xdr:col>1</xdr:col>
      <xdr:colOff>466725</xdr:colOff>
      <xdr:row>1</xdr:row>
      <xdr:rowOff>2152650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95400" y="2114550"/>
          <a:ext cx="6191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 двери</a:t>
          </a:r>
        </a:p>
      </xdr:txBody>
    </xdr:sp>
    <xdr:clientData/>
  </xdr:twoCellAnchor>
  <xdr:twoCellAnchor>
    <xdr:from>
      <xdr:col>0</xdr:col>
      <xdr:colOff>85725</xdr:colOff>
      <xdr:row>1</xdr:row>
      <xdr:rowOff>904875</xdr:rowOff>
    </xdr:from>
    <xdr:to>
      <xdr:col>0</xdr:col>
      <xdr:colOff>733425</xdr:colOff>
      <xdr:row>1</xdr:row>
      <xdr:rowOff>1085850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5725" y="1066800"/>
          <a:ext cx="63817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 двери
</a:t>
          </a:r>
        </a:p>
      </xdr:txBody>
    </xdr:sp>
    <xdr:clientData/>
  </xdr:twoCellAnchor>
  <xdr:twoCellAnchor>
    <xdr:from>
      <xdr:col>0</xdr:col>
      <xdr:colOff>866775</xdr:colOff>
      <xdr:row>1</xdr:row>
      <xdr:rowOff>180975</xdr:rowOff>
    </xdr:from>
    <xdr:to>
      <xdr:col>2</xdr:col>
      <xdr:colOff>285750</xdr:colOff>
      <xdr:row>1</xdr:row>
      <xdr:rowOff>1038225</xdr:rowOff>
    </xdr:to>
    <xdr:sp>
      <xdr:nvSpPr>
        <xdr:cNvPr id="6" name="Line 6"/>
        <xdr:cNvSpPr>
          <a:spLocks/>
        </xdr:cNvSpPr>
      </xdr:nvSpPr>
      <xdr:spPr>
        <a:xfrm>
          <a:off x="866775" y="342900"/>
          <a:ext cx="139065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866775</xdr:colOff>
      <xdr:row>1</xdr:row>
      <xdr:rowOff>1038225</xdr:rowOff>
    </xdr:from>
    <xdr:to>
      <xdr:col>2</xdr:col>
      <xdr:colOff>285750</xdr:colOff>
      <xdr:row>1</xdr:row>
      <xdr:rowOff>1895475</xdr:rowOff>
    </xdr:to>
    <xdr:sp>
      <xdr:nvSpPr>
        <xdr:cNvPr id="7" name="Line 7"/>
        <xdr:cNvSpPr>
          <a:spLocks/>
        </xdr:cNvSpPr>
      </xdr:nvSpPr>
      <xdr:spPr>
        <a:xfrm flipV="1">
          <a:off x="866775" y="1200150"/>
          <a:ext cx="139065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171450</xdr:rowOff>
    </xdr:from>
    <xdr:to>
      <xdr:col>10</xdr:col>
      <xdr:colOff>342900</xdr:colOff>
      <xdr:row>1</xdr:row>
      <xdr:rowOff>1876425</xdr:rowOff>
    </xdr:to>
    <xdr:sp>
      <xdr:nvSpPr>
        <xdr:cNvPr id="8" name="Rectangle 15"/>
        <xdr:cNvSpPr>
          <a:spLocks/>
        </xdr:cNvSpPr>
      </xdr:nvSpPr>
      <xdr:spPr>
        <a:xfrm>
          <a:off x="5114925" y="333375"/>
          <a:ext cx="1390650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276225</xdr:colOff>
      <xdr:row>1</xdr:row>
      <xdr:rowOff>171450</xdr:rowOff>
    </xdr:to>
    <xdr:sp>
      <xdr:nvSpPr>
        <xdr:cNvPr id="9" name="Line 16"/>
        <xdr:cNvSpPr>
          <a:spLocks/>
        </xdr:cNvSpPr>
      </xdr:nvSpPr>
      <xdr:spPr>
        <a:xfrm flipV="1">
          <a:off x="5114925" y="161925"/>
          <a:ext cx="276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352425</xdr:colOff>
      <xdr:row>1</xdr:row>
      <xdr:rowOff>0</xdr:rowOff>
    </xdr:from>
    <xdr:to>
      <xdr:col>11</xdr:col>
      <xdr:colOff>85725</xdr:colOff>
      <xdr:row>1</xdr:row>
      <xdr:rowOff>161925</xdr:rowOff>
    </xdr:to>
    <xdr:sp>
      <xdr:nvSpPr>
        <xdr:cNvPr id="10" name="Line 17"/>
        <xdr:cNvSpPr>
          <a:spLocks/>
        </xdr:cNvSpPr>
      </xdr:nvSpPr>
      <xdr:spPr>
        <a:xfrm flipH="1">
          <a:off x="6515100" y="161925"/>
          <a:ext cx="2571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342900</xdr:colOff>
      <xdr:row>1</xdr:row>
      <xdr:rowOff>1714500</xdr:rowOff>
    </xdr:from>
    <xdr:to>
      <xdr:col>11</xdr:col>
      <xdr:colOff>85725</xdr:colOff>
      <xdr:row>1</xdr:row>
      <xdr:rowOff>1885950</xdr:rowOff>
    </xdr:to>
    <xdr:sp>
      <xdr:nvSpPr>
        <xdr:cNvPr id="11" name="Line 18"/>
        <xdr:cNvSpPr>
          <a:spLocks/>
        </xdr:cNvSpPr>
      </xdr:nvSpPr>
      <xdr:spPr>
        <a:xfrm flipH="1">
          <a:off x="6505575" y="1876425"/>
          <a:ext cx="266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276225</xdr:colOff>
      <xdr:row>1</xdr:row>
      <xdr:rowOff>171450</xdr:rowOff>
    </xdr:from>
    <xdr:to>
      <xdr:col>8</xdr:col>
      <xdr:colOff>276225</xdr:colOff>
      <xdr:row>1</xdr:row>
      <xdr:rowOff>1724025</xdr:rowOff>
    </xdr:to>
    <xdr:sp>
      <xdr:nvSpPr>
        <xdr:cNvPr id="12" name="Line 19"/>
        <xdr:cNvSpPr>
          <a:spLocks/>
        </xdr:cNvSpPr>
      </xdr:nvSpPr>
      <xdr:spPr>
        <a:xfrm>
          <a:off x="5391150" y="33337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276225</xdr:colOff>
      <xdr:row>1</xdr:row>
      <xdr:rowOff>1714500</xdr:rowOff>
    </xdr:from>
    <xdr:to>
      <xdr:col>10</xdr:col>
      <xdr:colOff>342900</xdr:colOff>
      <xdr:row>1</xdr:row>
      <xdr:rowOff>1714500</xdr:rowOff>
    </xdr:to>
    <xdr:sp>
      <xdr:nvSpPr>
        <xdr:cNvPr id="13" name="Line 20"/>
        <xdr:cNvSpPr>
          <a:spLocks/>
        </xdr:cNvSpPr>
      </xdr:nvSpPr>
      <xdr:spPr>
        <a:xfrm flipH="1">
          <a:off x="5391150" y="18764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1714500</xdr:rowOff>
    </xdr:from>
    <xdr:to>
      <xdr:col>8</xdr:col>
      <xdr:colOff>276225</xdr:colOff>
      <xdr:row>1</xdr:row>
      <xdr:rowOff>1885950</xdr:rowOff>
    </xdr:to>
    <xdr:sp>
      <xdr:nvSpPr>
        <xdr:cNvPr id="14" name="Line 21"/>
        <xdr:cNvSpPr>
          <a:spLocks/>
        </xdr:cNvSpPr>
      </xdr:nvSpPr>
      <xdr:spPr>
        <a:xfrm flipV="1">
          <a:off x="5114925" y="1876425"/>
          <a:ext cx="276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276225</xdr:colOff>
      <xdr:row>1</xdr:row>
      <xdr:rowOff>0</xdr:rowOff>
    </xdr:from>
    <xdr:to>
      <xdr:col>11</xdr:col>
      <xdr:colOff>85725</xdr:colOff>
      <xdr:row>1</xdr:row>
      <xdr:rowOff>0</xdr:rowOff>
    </xdr:to>
    <xdr:sp>
      <xdr:nvSpPr>
        <xdr:cNvPr id="15" name="Line 22"/>
        <xdr:cNvSpPr>
          <a:spLocks/>
        </xdr:cNvSpPr>
      </xdr:nvSpPr>
      <xdr:spPr>
        <a:xfrm>
          <a:off x="5391150" y="1619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76200</xdr:colOff>
      <xdr:row>1</xdr:row>
      <xdr:rowOff>0</xdr:rowOff>
    </xdr:from>
    <xdr:to>
      <xdr:col>11</xdr:col>
      <xdr:colOff>76200</xdr:colOff>
      <xdr:row>1</xdr:row>
      <xdr:rowOff>1714500</xdr:rowOff>
    </xdr:to>
    <xdr:sp>
      <xdr:nvSpPr>
        <xdr:cNvPr id="16" name="Line 23"/>
        <xdr:cNvSpPr>
          <a:spLocks/>
        </xdr:cNvSpPr>
      </xdr:nvSpPr>
      <xdr:spPr>
        <a:xfrm flipV="1">
          <a:off x="6762750" y="16192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276225</xdr:colOff>
      <xdr:row>1</xdr:row>
      <xdr:rowOff>0</xdr:rowOff>
    </xdr:from>
    <xdr:to>
      <xdr:col>8</xdr:col>
      <xdr:colOff>276225</xdr:colOff>
      <xdr:row>1</xdr:row>
      <xdr:rowOff>171450</xdr:rowOff>
    </xdr:to>
    <xdr:sp>
      <xdr:nvSpPr>
        <xdr:cNvPr id="17" name="Line 24"/>
        <xdr:cNvSpPr>
          <a:spLocks/>
        </xdr:cNvSpPr>
      </xdr:nvSpPr>
      <xdr:spPr>
        <a:xfrm flipV="1">
          <a:off x="5391150" y="161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342900</xdr:colOff>
      <xdr:row>1</xdr:row>
      <xdr:rowOff>1714500</xdr:rowOff>
    </xdr:from>
    <xdr:to>
      <xdr:col>11</xdr:col>
      <xdr:colOff>76200</xdr:colOff>
      <xdr:row>1</xdr:row>
      <xdr:rowOff>1714500</xdr:rowOff>
    </xdr:to>
    <xdr:sp>
      <xdr:nvSpPr>
        <xdr:cNvPr id="18" name="Line 25"/>
        <xdr:cNvSpPr>
          <a:spLocks/>
        </xdr:cNvSpPr>
      </xdr:nvSpPr>
      <xdr:spPr>
        <a:xfrm>
          <a:off x="6505575" y="1876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352425</xdr:colOff>
      <xdr:row>1</xdr:row>
      <xdr:rowOff>1866900</xdr:rowOff>
    </xdr:from>
    <xdr:to>
      <xdr:col>11</xdr:col>
      <xdr:colOff>95250</xdr:colOff>
      <xdr:row>1</xdr:row>
      <xdr:rowOff>2047875</xdr:rowOff>
    </xdr:to>
    <xdr:sp>
      <xdr:nvSpPr>
        <xdr:cNvPr id="19" name="Line 26"/>
        <xdr:cNvSpPr>
          <a:spLocks/>
        </xdr:cNvSpPr>
      </xdr:nvSpPr>
      <xdr:spPr>
        <a:xfrm flipV="1">
          <a:off x="6515100" y="2028825"/>
          <a:ext cx="2667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</xdr:colOff>
      <xdr:row>1</xdr:row>
      <xdr:rowOff>1990725</xdr:rowOff>
    </xdr:from>
    <xdr:to>
      <xdr:col>12</xdr:col>
      <xdr:colOff>161925</xdr:colOff>
      <xdr:row>1</xdr:row>
      <xdr:rowOff>2162175</xdr:rowOff>
    </xdr:to>
    <xdr:sp>
      <xdr:nvSpPr>
        <xdr:cNvPr id="20" name="TextBox 27"/>
        <xdr:cNvSpPr txBox="1">
          <a:spLocks noChangeArrowheads="1"/>
        </xdr:cNvSpPr>
      </xdr:nvSpPr>
      <xdr:spPr>
        <a:xfrm>
          <a:off x="6734175" y="2152650"/>
          <a:ext cx="63817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 откоса</a:t>
          </a:r>
        </a:p>
      </xdr:txBody>
    </xdr:sp>
    <xdr:clientData/>
  </xdr:twoCellAnchor>
  <xdr:twoCellAnchor>
    <xdr:from>
      <xdr:col>12</xdr:col>
      <xdr:colOff>47625</xdr:colOff>
      <xdr:row>1</xdr:row>
      <xdr:rowOff>123825</xdr:rowOff>
    </xdr:from>
    <xdr:to>
      <xdr:col>13</xdr:col>
      <xdr:colOff>0</xdr:colOff>
      <xdr:row>1</xdr:row>
      <xdr:rowOff>295275</xdr:rowOff>
    </xdr:to>
    <xdr:sp>
      <xdr:nvSpPr>
        <xdr:cNvPr id="21" name="AutoShape 28"/>
        <xdr:cNvSpPr>
          <a:spLocks/>
        </xdr:cNvSpPr>
      </xdr:nvSpPr>
      <xdr:spPr>
        <a:xfrm>
          <a:off x="7258050" y="285750"/>
          <a:ext cx="476250" cy="180975"/>
        </a:xfrm>
        <a:prstGeom prst="borderCallout1">
          <a:avLst>
            <a:gd name="adj1" fmla="val -179546"/>
            <a:gd name="adj2" fmla="val 416666"/>
            <a:gd name="adj3" fmla="val -68180"/>
            <a:gd name="adj4" fmla="val 16666"/>
            <a:gd name="adj5" fmla="val -200000"/>
            <a:gd name="adj6" fmla="val 383333"/>
            <a:gd name="adj7" fmla="val -179546"/>
            <a:gd name="adj8" fmla="val 41666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Откос</a:t>
          </a:r>
        </a:p>
      </xdr:txBody>
    </xdr:sp>
    <xdr:clientData/>
  </xdr:twoCellAnchor>
  <xdr:twoCellAnchor>
    <xdr:from>
      <xdr:col>8</xdr:col>
      <xdr:colOff>161925</xdr:colOff>
      <xdr:row>1</xdr:row>
      <xdr:rowOff>238125</xdr:rowOff>
    </xdr:from>
    <xdr:to>
      <xdr:col>11</xdr:col>
      <xdr:colOff>466725</xdr:colOff>
      <xdr:row>1</xdr:row>
      <xdr:rowOff>866775</xdr:rowOff>
    </xdr:to>
    <xdr:sp>
      <xdr:nvSpPr>
        <xdr:cNvPr id="22" name="Line 29"/>
        <xdr:cNvSpPr>
          <a:spLocks/>
        </xdr:cNvSpPr>
      </xdr:nvSpPr>
      <xdr:spPr>
        <a:xfrm flipV="1">
          <a:off x="5276850" y="400050"/>
          <a:ext cx="18764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219075</xdr:colOff>
      <xdr:row>1</xdr:row>
      <xdr:rowOff>66675</xdr:rowOff>
    </xdr:from>
    <xdr:to>
      <xdr:col>11</xdr:col>
      <xdr:colOff>466725</xdr:colOff>
      <xdr:row>1</xdr:row>
      <xdr:rowOff>228600</xdr:rowOff>
    </xdr:to>
    <xdr:sp>
      <xdr:nvSpPr>
        <xdr:cNvPr id="23" name="Line 30"/>
        <xdr:cNvSpPr>
          <a:spLocks/>
        </xdr:cNvSpPr>
      </xdr:nvSpPr>
      <xdr:spPr>
        <a:xfrm>
          <a:off x="6381750" y="228600"/>
          <a:ext cx="771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323850</xdr:colOff>
      <xdr:row>1</xdr:row>
      <xdr:rowOff>180975</xdr:rowOff>
    </xdr:from>
    <xdr:to>
      <xdr:col>7</xdr:col>
      <xdr:colOff>323850</xdr:colOff>
      <xdr:row>1</xdr:row>
      <xdr:rowOff>1895475</xdr:rowOff>
    </xdr:to>
    <xdr:sp>
      <xdr:nvSpPr>
        <xdr:cNvPr id="24" name="Line 31"/>
        <xdr:cNvSpPr>
          <a:spLocks/>
        </xdr:cNvSpPr>
      </xdr:nvSpPr>
      <xdr:spPr>
        <a:xfrm>
          <a:off x="4914900" y="3429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1</xdr:row>
      <xdr:rowOff>923925</xdr:rowOff>
    </xdr:from>
    <xdr:to>
      <xdr:col>7</xdr:col>
      <xdr:colOff>276225</xdr:colOff>
      <xdr:row>1</xdr:row>
      <xdr:rowOff>1095375</xdr:rowOff>
    </xdr:to>
    <xdr:sp>
      <xdr:nvSpPr>
        <xdr:cNvPr id="25" name="TextBox 32"/>
        <xdr:cNvSpPr txBox="1">
          <a:spLocks noChangeArrowheads="1"/>
        </xdr:cNvSpPr>
      </xdr:nvSpPr>
      <xdr:spPr>
        <a:xfrm>
          <a:off x="4238625" y="1085850"/>
          <a:ext cx="6286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 двери</a:t>
          </a:r>
        </a:p>
      </xdr:txBody>
    </xdr:sp>
    <xdr:clientData/>
  </xdr:twoCellAnchor>
  <xdr:twoCellAnchor>
    <xdr:from>
      <xdr:col>8</xdr:col>
      <xdr:colOff>0</xdr:colOff>
      <xdr:row>1</xdr:row>
      <xdr:rowOff>2162175</xdr:rowOff>
    </xdr:from>
    <xdr:to>
      <xdr:col>10</xdr:col>
      <xdr:colOff>342900</xdr:colOff>
      <xdr:row>1</xdr:row>
      <xdr:rowOff>2162175</xdr:rowOff>
    </xdr:to>
    <xdr:sp>
      <xdr:nvSpPr>
        <xdr:cNvPr id="26" name="Line 33"/>
        <xdr:cNvSpPr>
          <a:spLocks/>
        </xdr:cNvSpPr>
      </xdr:nvSpPr>
      <xdr:spPr>
        <a:xfrm>
          <a:off x="5114925" y="23241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323850</xdr:colOff>
      <xdr:row>1</xdr:row>
      <xdr:rowOff>1952625</xdr:rowOff>
    </xdr:from>
    <xdr:to>
      <xdr:col>9</xdr:col>
      <xdr:colOff>381000</xdr:colOff>
      <xdr:row>1</xdr:row>
      <xdr:rowOff>2114550</xdr:rowOff>
    </xdr:to>
    <xdr:sp>
      <xdr:nvSpPr>
        <xdr:cNvPr id="27" name="TextBox 34"/>
        <xdr:cNvSpPr txBox="1">
          <a:spLocks noChangeArrowheads="1"/>
        </xdr:cNvSpPr>
      </xdr:nvSpPr>
      <xdr:spPr>
        <a:xfrm>
          <a:off x="5438775" y="2114550"/>
          <a:ext cx="581025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 двери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247650</xdr:rowOff>
    </xdr:from>
    <xdr:to>
      <xdr:col>4</xdr:col>
      <xdr:colOff>19050</xdr:colOff>
      <xdr:row>1</xdr:row>
      <xdr:rowOff>1066800</xdr:rowOff>
    </xdr:to>
    <xdr:sp>
      <xdr:nvSpPr>
        <xdr:cNvPr id="1" name="Rectangle 15"/>
        <xdr:cNvSpPr>
          <a:spLocks/>
        </xdr:cNvSpPr>
      </xdr:nvSpPr>
      <xdr:spPr>
        <a:xfrm>
          <a:off x="1628775" y="409575"/>
          <a:ext cx="14097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200025</xdr:colOff>
      <xdr:row>1</xdr:row>
      <xdr:rowOff>66675</xdr:rowOff>
    </xdr:from>
    <xdr:to>
      <xdr:col>1</xdr:col>
      <xdr:colOff>466725</xdr:colOff>
      <xdr:row>1</xdr:row>
      <xdr:rowOff>238125</xdr:rowOff>
    </xdr:to>
    <xdr:sp>
      <xdr:nvSpPr>
        <xdr:cNvPr id="2" name="Line 16"/>
        <xdr:cNvSpPr>
          <a:spLocks/>
        </xdr:cNvSpPr>
      </xdr:nvSpPr>
      <xdr:spPr>
        <a:xfrm flipV="1">
          <a:off x="1647825" y="228600"/>
          <a:ext cx="276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</xdr:row>
      <xdr:rowOff>95250</xdr:rowOff>
    </xdr:from>
    <xdr:to>
      <xdr:col>4</xdr:col>
      <xdr:colOff>276225</xdr:colOff>
      <xdr:row>1</xdr:row>
      <xdr:rowOff>257175</xdr:rowOff>
    </xdr:to>
    <xdr:sp>
      <xdr:nvSpPr>
        <xdr:cNvPr id="3" name="Line 17"/>
        <xdr:cNvSpPr>
          <a:spLocks/>
        </xdr:cNvSpPr>
      </xdr:nvSpPr>
      <xdr:spPr>
        <a:xfrm flipH="1">
          <a:off x="3028950" y="257175"/>
          <a:ext cx="266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904875</xdr:rowOff>
    </xdr:from>
    <xdr:to>
      <xdr:col>4</xdr:col>
      <xdr:colOff>295275</xdr:colOff>
      <xdr:row>1</xdr:row>
      <xdr:rowOff>1076325</xdr:rowOff>
    </xdr:to>
    <xdr:sp>
      <xdr:nvSpPr>
        <xdr:cNvPr id="4" name="Line 18"/>
        <xdr:cNvSpPr>
          <a:spLocks/>
        </xdr:cNvSpPr>
      </xdr:nvSpPr>
      <xdr:spPr>
        <a:xfrm flipH="1">
          <a:off x="3038475" y="1066800"/>
          <a:ext cx="276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457200</xdr:colOff>
      <xdr:row>1</xdr:row>
      <xdr:rowOff>57150</xdr:rowOff>
    </xdr:from>
    <xdr:to>
      <xdr:col>1</xdr:col>
      <xdr:colOff>457200</xdr:colOff>
      <xdr:row>1</xdr:row>
      <xdr:rowOff>904875</xdr:rowOff>
    </xdr:to>
    <xdr:sp>
      <xdr:nvSpPr>
        <xdr:cNvPr id="5" name="Line 19"/>
        <xdr:cNvSpPr>
          <a:spLocks/>
        </xdr:cNvSpPr>
      </xdr:nvSpPr>
      <xdr:spPr>
        <a:xfrm>
          <a:off x="1905000" y="2190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476250</xdr:colOff>
      <xdr:row>1</xdr:row>
      <xdr:rowOff>904875</xdr:rowOff>
    </xdr:from>
    <xdr:to>
      <xdr:col>4</xdr:col>
      <xdr:colOff>19050</xdr:colOff>
      <xdr:row>1</xdr:row>
      <xdr:rowOff>904875</xdr:rowOff>
    </xdr:to>
    <xdr:sp>
      <xdr:nvSpPr>
        <xdr:cNvPr id="6" name="Line 20"/>
        <xdr:cNvSpPr>
          <a:spLocks/>
        </xdr:cNvSpPr>
      </xdr:nvSpPr>
      <xdr:spPr>
        <a:xfrm flipH="1">
          <a:off x="1924050" y="10668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180975</xdr:colOff>
      <xdr:row>1</xdr:row>
      <xdr:rowOff>895350</xdr:rowOff>
    </xdr:from>
    <xdr:to>
      <xdr:col>1</xdr:col>
      <xdr:colOff>457200</xdr:colOff>
      <xdr:row>1</xdr:row>
      <xdr:rowOff>1066800</xdr:rowOff>
    </xdr:to>
    <xdr:sp>
      <xdr:nvSpPr>
        <xdr:cNvPr id="7" name="Line 21"/>
        <xdr:cNvSpPr>
          <a:spLocks/>
        </xdr:cNvSpPr>
      </xdr:nvSpPr>
      <xdr:spPr>
        <a:xfrm flipV="1">
          <a:off x="1628775" y="1057275"/>
          <a:ext cx="276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457200</xdr:colOff>
      <xdr:row>1</xdr:row>
      <xdr:rowOff>57150</xdr:rowOff>
    </xdr:from>
    <xdr:to>
      <xdr:col>4</xdr:col>
      <xdr:colOff>276225</xdr:colOff>
      <xdr:row>1</xdr:row>
      <xdr:rowOff>57150</xdr:rowOff>
    </xdr:to>
    <xdr:sp>
      <xdr:nvSpPr>
        <xdr:cNvPr id="8" name="Line 22"/>
        <xdr:cNvSpPr>
          <a:spLocks/>
        </xdr:cNvSpPr>
      </xdr:nvSpPr>
      <xdr:spPr>
        <a:xfrm>
          <a:off x="1905000" y="2190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285750</xdr:colOff>
      <xdr:row>1</xdr:row>
      <xdr:rowOff>76200</xdr:rowOff>
    </xdr:from>
    <xdr:to>
      <xdr:col>4</xdr:col>
      <xdr:colOff>295275</xdr:colOff>
      <xdr:row>1</xdr:row>
      <xdr:rowOff>904875</xdr:rowOff>
    </xdr:to>
    <xdr:sp>
      <xdr:nvSpPr>
        <xdr:cNvPr id="9" name="Line 23"/>
        <xdr:cNvSpPr>
          <a:spLocks/>
        </xdr:cNvSpPr>
      </xdr:nvSpPr>
      <xdr:spPr>
        <a:xfrm flipV="1">
          <a:off x="3305175" y="238125"/>
          <a:ext cx="95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895350</xdr:rowOff>
    </xdr:from>
    <xdr:to>
      <xdr:col>4</xdr:col>
      <xdr:colOff>266700</xdr:colOff>
      <xdr:row>1</xdr:row>
      <xdr:rowOff>895350</xdr:rowOff>
    </xdr:to>
    <xdr:sp>
      <xdr:nvSpPr>
        <xdr:cNvPr id="10" name="Line 25"/>
        <xdr:cNvSpPr>
          <a:spLocks/>
        </xdr:cNvSpPr>
      </xdr:nvSpPr>
      <xdr:spPr>
        <a:xfrm>
          <a:off x="3019425" y="1057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28575</xdr:colOff>
      <xdr:row>1</xdr:row>
      <xdr:rowOff>1057275</xdr:rowOff>
    </xdr:from>
    <xdr:to>
      <xdr:col>4</xdr:col>
      <xdr:colOff>304800</xdr:colOff>
      <xdr:row>1</xdr:row>
      <xdr:rowOff>1238250</xdr:rowOff>
    </xdr:to>
    <xdr:sp>
      <xdr:nvSpPr>
        <xdr:cNvPr id="11" name="Line 26"/>
        <xdr:cNvSpPr>
          <a:spLocks/>
        </xdr:cNvSpPr>
      </xdr:nvSpPr>
      <xdr:spPr>
        <a:xfrm flipV="1">
          <a:off x="3048000" y="1219200"/>
          <a:ext cx="2762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1181100</xdr:rowOff>
    </xdr:from>
    <xdr:to>
      <xdr:col>5</xdr:col>
      <xdr:colOff>371475</xdr:colOff>
      <xdr:row>1</xdr:row>
      <xdr:rowOff>1352550</xdr:rowOff>
    </xdr:to>
    <xdr:sp>
      <xdr:nvSpPr>
        <xdr:cNvPr id="12" name="TextBox 27"/>
        <xdr:cNvSpPr txBox="1">
          <a:spLocks noChangeArrowheads="1"/>
        </xdr:cNvSpPr>
      </xdr:nvSpPr>
      <xdr:spPr>
        <a:xfrm>
          <a:off x="3267075" y="1343025"/>
          <a:ext cx="64770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 </a:t>
          </a:r>
        </a:p>
      </xdr:txBody>
    </xdr:sp>
    <xdr:clientData/>
  </xdr:twoCellAnchor>
  <xdr:twoCellAnchor>
    <xdr:from>
      <xdr:col>1</xdr:col>
      <xdr:colOff>0</xdr:colOff>
      <xdr:row>1</xdr:row>
      <xdr:rowOff>266700</xdr:rowOff>
    </xdr:from>
    <xdr:to>
      <xdr:col>1</xdr:col>
      <xdr:colOff>9525</xdr:colOff>
      <xdr:row>1</xdr:row>
      <xdr:rowOff>1095375</xdr:rowOff>
    </xdr:to>
    <xdr:sp>
      <xdr:nvSpPr>
        <xdr:cNvPr id="13" name="Line 31"/>
        <xdr:cNvSpPr>
          <a:spLocks/>
        </xdr:cNvSpPr>
      </xdr:nvSpPr>
      <xdr:spPr>
        <a:xfrm>
          <a:off x="1447800" y="428625"/>
          <a:ext cx="95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923925</xdr:colOff>
      <xdr:row>1</xdr:row>
      <xdr:rowOff>533400</xdr:rowOff>
    </xdr:from>
    <xdr:to>
      <xdr:col>0</xdr:col>
      <xdr:colOff>1390650</xdr:colOff>
      <xdr:row>1</xdr:row>
      <xdr:rowOff>695325</xdr:rowOff>
    </xdr:to>
    <xdr:sp>
      <xdr:nvSpPr>
        <xdr:cNvPr id="14" name="TextBox 32"/>
        <xdr:cNvSpPr txBox="1">
          <a:spLocks noChangeArrowheads="1"/>
        </xdr:cNvSpPr>
      </xdr:nvSpPr>
      <xdr:spPr>
        <a:xfrm>
          <a:off x="923925" y="695325"/>
          <a:ext cx="466725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</a:t>
          </a:r>
        </a:p>
      </xdr:txBody>
    </xdr:sp>
    <xdr:clientData/>
  </xdr:twoCellAnchor>
  <xdr:twoCellAnchor>
    <xdr:from>
      <xdr:col>1</xdr:col>
      <xdr:colOff>209550</xdr:colOff>
      <xdr:row>1</xdr:row>
      <xdr:rowOff>1352550</xdr:rowOff>
    </xdr:from>
    <xdr:to>
      <xdr:col>4</xdr:col>
      <xdr:colOff>19050</xdr:colOff>
      <xdr:row>1</xdr:row>
      <xdr:rowOff>1352550</xdr:rowOff>
    </xdr:to>
    <xdr:sp>
      <xdr:nvSpPr>
        <xdr:cNvPr id="15" name="Line 33"/>
        <xdr:cNvSpPr>
          <a:spLocks/>
        </xdr:cNvSpPr>
      </xdr:nvSpPr>
      <xdr:spPr>
        <a:xfrm>
          <a:off x="1657350" y="15144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104775</xdr:colOff>
      <xdr:row>1</xdr:row>
      <xdr:rowOff>1143000</xdr:rowOff>
    </xdr:from>
    <xdr:to>
      <xdr:col>3</xdr:col>
      <xdr:colOff>66675</xdr:colOff>
      <xdr:row>1</xdr:row>
      <xdr:rowOff>1314450</xdr:rowOff>
    </xdr:to>
    <xdr:sp>
      <xdr:nvSpPr>
        <xdr:cNvPr id="16" name="TextBox 34"/>
        <xdr:cNvSpPr txBox="1">
          <a:spLocks noChangeArrowheads="1"/>
        </xdr:cNvSpPr>
      </xdr:nvSpPr>
      <xdr:spPr>
        <a:xfrm>
          <a:off x="2076450" y="1304925"/>
          <a:ext cx="48577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7" sqref="A7"/>
    </sheetView>
  </sheetViews>
  <sheetFormatPr defaultColWidth="9.00390625" defaultRowHeight="12.75"/>
  <cols>
    <col min="1" max="1" width="36.625" style="5" customWidth="1"/>
    <col min="2" max="16384" width="9.125" style="5" customWidth="1"/>
  </cols>
  <sheetData>
    <row r="1" spans="1:2" ht="12.75">
      <c r="A1" s="6" t="s">
        <v>2</v>
      </c>
      <c r="B1" s="10"/>
    </row>
    <row r="2" ht="12.75">
      <c r="A2" s="7" t="s">
        <v>6</v>
      </c>
    </row>
  </sheetData>
  <hyperlinks>
    <hyperlink ref="A2" location="Окна!A1" display="Окна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B1" sqref="B1"/>
    </sheetView>
  </sheetViews>
  <sheetFormatPr defaultColWidth="9.00390625" defaultRowHeight="12.75"/>
  <cols>
    <col min="1" max="1" width="22.75390625" style="0" customWidth="1"/>
    <col min="2" max="14" width="6.875" style="0" customWidth="1"/>
    <col min="15" max="15" width="9.25390625" style="0" bestFit="1" customWidth="1"/>
    <col min="16" max="32" width="6.00390625" style="0" customWidth="1"/>
  </cols>
  <sheetData>
    <row r="1" spans="1:15" ht="12.75">
      <c r="A1" s="14" t="s">
        <v>1</v>
      </c>
      <c r="B1" s="1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</row>
    <row r="2" spans="1:15" ht="172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6"/>
    </row>
    <row r="3" spans="1:15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0</v>
      </c>
    </row>
    <row r="4" spans="1:15" ht="12.75">
      <c r="A4" s="2" t="s">
        <v>4</v>
      </c>
      <c r="B4" s="17">
        <v>1.74</v>
      </c>
      <c r="C4" s="17">
        <v>1.8</v>
      </c>
      <c r="D4" s="17">
        <v>1.81</v>
      </c>
      <c r="E4" s="17">
        <v>1.77</v>
      </c>
      <c r="F4" s="17">
        <v>1.77</v>
      </c>
      <c r="G4" s="17">
        <v>1.98</v>
      </c>
      <c r="H4" s="17">
        <v>1.75</v>
      </c>
      <c r="I4" s="17"/>
      <c r="J4" s="17"/>
      <c r="K4" s="17"/>
      <c r="L4" s="17"/>
      <c r="M4" s="17"/>
      <c r="N4" s="17"/>
      <c r="O4" s="18"/>
    </row>
    <row r="5" spans="1:15" ht="12.75">
      <c r="A5" s="2" t="s">
        <v>5</v>
      </c>
      <c r="B5" s="17">
        <v>1.14</v>
      </c>
      <c r="C5" s="17">
        <v>1.13</v>
      </c>
      <c r="D5" s="17">
        <v>1.19</v>
      </c>
      <c r="E5" s="17">
        <v>1.15</v>
      </c>
      <c r="F5" s="17">
        <v>1.17</v>
      </c>
      <c r="G5" s="17">
        <v>1.71</v>
      </c>
      <c r="H5" s="17">
        <v>1.17</v>
      </c>
      <c r="I5" s="17"/>
      <c r="J5" s="17"/>
      <c r="K5" s="17"/>
      <c r="L5" s="17"/>
      <c r="M5" s="17"/>
      <c r="N5" s="17"/>
      <c r="O5" s="18"/>
    </row>
    <row r="6" spans="1:15" ht="12.75">
      <c r="A6" s="2" t="s">
        <v>7</v>
      </c>
      <c r="B6" s="17">
        <v>1</v>
      </c>
      <c r="C6" s="17">
        <v>2</v>
      </c>
      <c r="D6" s="17">
        <v>1</v>
      </c>
      <c r="E6" s="17">
        <v>1</v>
      </c>
      <c r="F6" s="17">
        <v>8</v>
      </c>
      <c r="G6" s="17">
        <v>1</v>
      </c>
      <c r="H6" s="17">
        <v>7</v>
      </c>
      <c r="I6" s="17"/>
      <c r="J6" s="17"/>
      <c r="K6" s="17"/>
      <c r="L6" s="17"/>
      <c r="M6" s="17"/>
      <c r="N6" s="17"/>
      <c r="O6" s="18"/>
    </row>
    <row r="7" spans="1:15" ht="12.75">
      <c r="A7" s="1" t="s">
        <v>9</v>
      </c>
      <c r="B7" s="19">
        <f aca="true" t="shared" si="0" ref="B7:H7">ROUND(B4*B5,2)</f>
        <v>1.98</v>
      </c>
      <c r="C7" s="19">
        <f t="shared" si="0"/>
        <v>2.03</v>
      </c>
      <c r="D7" s="19">
        <f t="shared" si="0"/>
        <v>2.15</v>
      </c>
      <c r="E7" s="19">
        <f t="shared" si="0"/>
        <v>2.04</v>
      </c>
      <c r="F7" s="19">
        <f t="shared" si="0"/>
        <v>2.07</v>
      </c>
      <c r="G7" s="19">
        <f t="shared" si="0"/>
        <v>3.39</v>
      </c>
      <c r="H7" s="19">
        <f t="shared" si="0"/>
        <v>2.05</v>
      </c>
      <c r="I7" s="20"/>
      <c r="J7" s="20"/>
      <c r="K7" s="20"/>
      <c r="L7" s="20"/>
      <c r="M7" s="20"/>
      <c r="N7" s="20"/>
      <c r="O7" s="18"/>
    </row>
    <row r="8" spans="1:15" ht="12.75">
      <c r="A8" s="1" t="s">
        <v>8</v>
      </c>
      <c r="B8" s="19">
        <f aca="true" t="shared" si="1" ref="B8:H8">ROUND(B7*B6,2)</f>
        <v>1.98</v>
      </c>
      <c r="C8" s="19">
        <f t="shared" si="1"/>
        <v>4.06</v>
      </c>
      <c r="D8" s="19">
        <f t="shared" si="1"/>
        <v>2.15</v>
      </c>
      <c r="E8" s="19">
        <f t="shared" si="1"/>
        <v>2.04</v>
      </c>
      <c r="F8" s="19">
        <f t="shared" si="1"/>
        <v>16.56</v>
      </c>
      <c r="G8" s="19">
        <f t="shared" si="1"/>
        <v>3.39</v>
      </c>
      <c r="H8" s="19">
        <f t="shared" si="1"/>
        <v>14.35</v>
      </c>
      <c r="I8" s="20"/>
      <c r="J8" s="20"/>
      <c r="K8" s="20"/>
      <c r="L8" s="20"/>
      <c r="M8" s="20"/>
      <c r="N8" s="20"/>
      <c r="O8" s="18">
        <f>SUM(B8:N8)</f>
        <v>44.53</v>
      </c>
    </row>
    <row r="9" spans="1:15" ht="12.75">
      <c r="A9" s="1" t="s">
        <v>10</v>
      </c>
      <c r="B9" s="19">
        <f aca="true" t="shared" si="2" ref="B9:H9">ROUND(B4*2+B5*2,2)</f>
        <v>5.76</v>
      </c>
      <c r="C9" s="19">
        <f t="shared" si="2"/>
        <v>5.86</v>
      </c>
      <c r="D9" s="19">
        <f t="shared" si="2"/>
        <v>6</v>
      </c>
      <c r="E9" s="19">
        <f t="shared" si="2"/>
        <v>5.84</v>
      </c>
      <c r="F9" s="19">
        <f t="shared" si="2"/>
        <v>5.88</v>
      </c>
      <c r="G9" s="19">
        <f t="shared" si="2"/>
        <v>7.38</v>
      </c>
      <c r="H9" s="19">
        <f t="shared" si="2"/>
        <v>5.84</v>
      </c>
      <c r="I9" s="20"/>
      <c r="J9" s="20"/>
      <c r="K9" s="20"/>
      <c r="L9" s="20"/>
      <c r="M9" s="20"/>
      <c r="N9" s="20"/>
      <c r="O9" s="18">
        <f>SUM(B9:N9)</f>
        <v>42.56</v>
      </c>
    </row>
    <row r="10" spans="1:15" ht="12.75">
      <c r="A10" s="1" t="s">
        <v>11</v>
      </c>
      <c r="B10" s="19">
        <f aca="true" t="shared" si="3" ref="B10:H10">ROUND(B9*B6,2)</f>
        <v>5.76</v>
      </c>
      <c r="C10" s="19">
        <f t="shared" si="3"/>
        <v>11.72</v>
      </c>
      <c r="D10" s="19">
        <f t="shared" si="3"/>
        <v>6</v>
      </c>
      <c r="E10" s="19">
        <f t="shared" si="3"/>
        <v>5.84</v>
      </c>
      <c r="F10" s="19">
        <f t="shared" si="3"/>
        <v>47.04</v>
      </c>
      <c r="G10" s="19">
        <f t="shared" si="3"/>
        <v>7.38</v>
      </c>
      <c r="H10" s="19">
        <f t="shared" si="3"/>
        <v>40.88</v>
      </c>
      <c r="I10" s="21"/>
      <c r="J10" s="21"/>
      <c r="K10" s="21"/>
      <c r="L10" s="21"/>
      <c r="M10" s="21"/>
      <c r="N10" s="21"/>
      <c r="O10" s="18">
        <f>SUM(B10:N10)</f>
        <v>124.62</v>
      </c>
    </row>
    <row r="11" spans="1:15" ht="12.75">
      <c r="A11" s="2" t="s">
        <v>12</v>
      </c>
      <c r="B11" s="22">
        <v>0.3</v>
      </c>
      <c r="C11" s="22">
        <v>0.3</v>
      </c>
      <c r="D11" s="22">
        <v>0.3</v>
      </c>
      <c r="E11" s="22">
        <v>0.3</v>
      </c>
      <c r="F11" s="22">
        <v>0.3</v>
      </c>
      <c r="G11" s="22">
        <v>0.3</v>
      </c>
      <c r="H11" s="22">
        <v>0.3</v>
      </c>
      <c r="I11" s="22"/>
      <c r="J11" s="22"/>
      <c r="K11" s="22"/>
      <c r="L11" s="22"/>
      <c r="M11" s="22"/>
      <c r="N11" s="22"/>
      <c r="O11" s="18"/>
    </row>
    <row r="12" spans="1:15" ht="12.75">
      <c r="A12" s="1" t="s">
        <v>13</v>
      </c>
      <c r="B12" s="19">
        <f aca="true" t="shared" si="4" ref="B12:H12">ROUND((B4*2+B5)*B11,2)</f>
        <v>1.39</v>
      </c>
      <c r="C12" s="19">
        <f t="shared" si="4"/>
        <v>1.42</v>
      </c>
      <c r="D12" s="19">
        <f t="shared" si="4"/>
        <v>1.44</v>
      </c>
      <c r="E12" s="19">
        <f t="shared" si="4"/>
        <v>1.41</v>
      </c>
      <c r="F12" s="19">
        <f t="shared" si="4"/>
        <v>1.41</v>
      </c>
      <c r="G12" s="19">
        <f t="shared" si="4"/>
        <v>1.7</v>
      </c>
      <c r="H12" s="19">
        <f t="shared" si="4"/>
        <v>1.4</v>
      </c>
      <c r="I12" s="21"/>
      <c r="J12" s="21"/>
      <c r="K12" s="21"/>
      <c r="L12" s="21"/>
      <c r="M12" s="21"/>
      <c r="N12" s="21"/>
      <c r="O12" s="18">
        <f>SUM(B12:N12)</f>
        <v>10.17</v>
      </c>
    </row>
    <row r="13" spans="1:15" ht="12.75">
      <c r="A13" s="1" t="s">
        <v>14</v>
      </c>
      <c r="B13" s="19">
        <f aca="true" t="shared" si="5" ref="B13:H13">ROUND((B4*2+B5)*B11*B6,2)</f>
        <v>1.39</v>
      </c>
      <c r="C13" s="19">
        <f t="shared" si="5"/>
        <v>2.84</v>
      </c>
      <c r="D13" s="19">
        <f t="shared" si="5"/>
        <v>1.44</v>
      </c>
      <c r="E13" s="19">
        <f t="shared" si="5"/>
        <v>1.41</v>
      </c>
      <c r="F13" s="19">
        <f t="shared" si="5"/>
        <v>11.3</v>
      </c>
      <c r="G13" s="19">
        <f t="shared" si="5"/>
        <v>1.7</v>
      </c>
      <c r="H13" s="19">
        <f t="shared" si="5"/>
        <v>9.81</v>
      </c>
      <c r="I13" s="21"/>
      <c r="J13" s="21"/>
      <c r="K13" s="21"/>
      <c r="L13" s="21"/>
      <c r="M13" s="21"/>
      <c r="N13" s="21"/>
      <c r="O13" s="18">
        <f>SUM(B13:N13)</f>
        <v>29.89</v>
      </c>
    </row>
    <row r="14" spans="1:15" ht="12.75">
      <c r="A14" s="2" t="s">
        <v>16</v>
      </c>
      <c r="B14" s="22">
        <v>5</v>
      </c>
      <c r="C14" s="22">
        <v>5</v>
      </c>
      <c r="D14" s="22">
        <v>5</v>
      </c>
      <c r="E14" s="22">
        <v>5</v>
      </c>
      <c r="F14" s="22">
        <v>5</v>
      </c>
      <c r="G14" s="22">
        <v>5</v>
      </c>
      <c r="H14" s="22">
        <v>5</v>
      </c>
      <c r="I14" s="22"/>
      <c r="J14" s="22"/>
      <c r="K14" s="22"/>
      <c r="L14" s="22"/>
      <c r="M14" s="22"/>
      <c r="N14" s="22"/>
      <c r="O14" s="18"/>
    </row>
    <row r="15" spans="1:15" ht="12.75">
      <c r="A15" s="1" t="s">
        <v>17</v>
      </c>
      <c r="B15" s="19">
        <f>B5+B14*2/100</f>
        <v>1.24</v>
      </c>
      <c r="C15" s="19">
        <f aca="true" t="shared" si="6" ref="C15:H15">C5+C14*2/100</f>
        <v>1.23</v>
      </c>
      <c r="D15" s="19">
        <f t="shared" si="6"/>
        <v>1.29</v>
      </c>
      <c r="E15" s="19">
        <f t="shared" si="6"/>
        <v>1.25</v>
      </c>
      <c r="F15" s="19">
        <f t="shared" si="6"/>
        <v>1.27</v>
      </c>
      <c r="G15" s="19">
        <f t="shared" si="6"/>
        <v>1.81</v>
      </c>
      <c r="H15" s="19">
        <f t="shared" si="6"/>
        <v>1.27</v>
      </c>
      <c r="I15" s="21"/>
      <c r="J15" s="21"/>
      <c r="K15" s="21"/>
      <c r="L15" s="21"/>
      <c r="M15" s="21"/>
      <c r="N15" s="21"/>
      <c r="O15" s="18">
        <f>SUM(B15:N15)</f>
        <v>9.36</v>
      </c>
    </row>
    <row r="16" spans="1:15" ht="12.75">
      <c r="A16" s="1" t="s">
        <v>18</v>
      </c>
      <c r="B16" s="19">
        <f>B15*B6</f>
        <v>1.24</v>
      </c>
      <c r="C16" s="19">
        <f aca="true" t="shared" si="7" ref="C16:H16">C15*C6</f>
        <v>2.46</v>
      </c>
      <c r="D16" s="19">
        <f t="shared" si="7"/>
        <v>1.29</v>
      </c>
      <c r="E16" s="19">
        <f t="shared" si="7"/>
        <v>1.25</v>
      </c>
      <c r="F16" s="19">
        <f t="shared" si="7"/>
        <v>10.16</v>
      </c>
      <c r="G16" s="19">
        <f t="shared" si="7"/>
        <v>1.81</v>
      </c>
      <c r="H16" s="19">
        <f t="shared" si="7"/>
        <v>8.89</v>
      </c>
      <c r="I16" s="21"/>
      <c r="J16" s="21"/>
      <c r="K16" s="21"/>
      <c r="L16" s="21"/>
      <c r="M16" s="21"/>
      <c r="N16" s="21"/>
      <c r="O16" s="18">
        <f>SUM(B16:N16)</f>
        <v>27.099999999999998</v>
      </c>
    </row>
    <row r="17" spans="1:15" ht="12.75">
      <c r="A17" s="2" t="s">
        <v>28</v>
      </c>
      <c r="B17" s="22">
        <v>5</v>
      </c>
      <c r="C17" s="22">
        <v>5</v>
      </c>
      <c r="D17" s="22">
        <v>5</v>
      </c>
      <c r="E17" s="22">
        <v>5</v>
      </c>
      <c r="F17" s="22">
        <v>5</v>
      </c>
      <c r="G17" s="22">
        <v>5</v>
      </c>
      <c r="H17" s="22">
        <v>5</v>
      </c>
      <c r="I17" s="22"/>
      <c r="J17" s="22"/>
      <c r="K17" s="22"/>
      <c r="L17" s="22"/>
      <c r="M17" s="22"/>
      <c r="N17" s="22"/>
      <c r="O17" s="18"/>
    </row>
    <row r="18" spans="1:15" ht="12.75">
      <c r="A18" s="1" t="s">
        <v>29</v>
      </c>
      <c r="B18" s="19">
        <f>B5+B17*2/100</f>
        <v>1.24</v>
      </c>
      <c r="C18" s="19">
        <f aca="true" t="shared" si="8" ref="C18:H18">C5+C17*2/100</f>
        <v>1.23</v>
      </c>
      <c r="D18" s="19">
        <f t="shared" si="8"/>
        <v>1.29</v>
      </c>
      <c r="E18" s="19">
        <f t="shared" si="8"/>
        <v>1.25</v>
      </c>
      <c r="F18" s="19">
        <f t="shared" si="8"/>
        <v>1.27</v>
      </c>
      <c r="G18" s="19">
        <f t="shared" si="8"/>
        <v>1.81</v>
      </c>
      <c r="H18" s="19">
        <f t="shared" si="8"/>
        <v>1.27</v>
      </c>
      <c r="I18" s="21"/>
      <c r="J18" s="21"/>
      <c r="K18" s="21"/>
      <c r="L18" s="21"/>
      <c r="M18" s="21"/>
      <c r="N18" s="21"/>
      <c r="O18" s="18">
        <f>SUM(B18:N18)</f>
        <v>9.36</v>
      </c>
    </row>
    <row r="19" spans="1:15" ht="12.75">
      <c r="A19" s="1" t="s">
        <v>30</v>
      </c>
      <c r="B19" s="19">
        <f>B18*B6</f>
        <v>1.24</v>
      </c>
      <c r="C19" s="19">
        <f aca="true" t="shared" si="9" ref="C19:H19">C18*C6</f>
        <v>2.46</v>
      </c>
      <c r="D19" s="19">
        <f t="shared" si="9"/>
        <v>1.29</v>
      </c>
      <c r="E19" s="19">
        <f t="shared" si="9"/>
        <v>1.25</v>
      </c>
      <c r="F19" s="19">
        <f t="shared" si="9"/>
        <v>10.16</v>
      </c>
      <c r="G19" s="19">
        <f t="shared" si="9"/>
        <v>1.81</v>
      </c>
      <c r="H19" s="19">
        <f t="shared" si="9"/>
        <v>8.89</v>
      </c>
      <c r="I19" s="21"/>
      <c r="J19" s="21"/>
      <c r="K19" s="21"/>
      <c r="L19" s="21"/>
      <c r="M19" s="21"/>
      <c r="N19" s="21"/>
      <c r="O19" s="18">
        <f>SUM(B19:N19)</f>
        <v>27.099999999999998</v>
      </c>
    </row>
    <row r="20" spans="1:15" ht="12.75">
      <c r="A20" s="1" t="s">
        <v>31</v>
      </c>
      <c r="B20" s="19">
        <f>B19*B11</f>
        <v>0.372</v>
      </c>
      <c r="C20" s="19">
        <f aca="true" t="shared" si="10" ref="C20:H20">C19*C11</f>
        <v>0.738</v>
      </c>
      <c r="D20" s="19">
        <f t="shared" si="10"/>
        <v>0.387</v>
      </c>
      <c r="E20" s="19">
        <f t="shared" si="10"/>
        <v>0.375</v>
      </c>
      <c r="F20" s="19">
        <f t="shared" si="10"/>
        <v>3.048</v>
      </c>
      <c r="G20" s="19">
        <f t="shared" si="10"/>
        <v>0.543</v>
      </c>
      <c r="H20" s="19">
        <f t="shared" si="10"/>
        <v>2.6670000000000003</v>
      </c>
      <c r="I20" s="21"/>
      <c r="J20" s="21"/>
      <c r="K20" s="21"/>
      <c r="L20" s="21"/>
      <c r="M20" s="21"/>
      <c r="N20" s="21"/>
      <c r="O20" s="18">
        <f>SUM(B20:N20)</f>
        <v>8.13</v>
      </c>
    </row>
    <row r="22" spans="1:2" ht="12.75">
      <c r="A22" s="2" t="s">
        <v>4</v>
      </c>
      <c r="B22" s="9" t="s">
        <v>15</v>
      </c>
    </row>
    <row r="23" spans="1:2" ht="12.75">
      <c r="A23" s="1" t="s">
        <v>9</v>
      </c>
      <c r="B23" s="9" t="s">
        <v>3</v>
      </c>
    </row>
  </sheetData>
  <hyperlinks>
    <hyperlink ref="A1" location="Оглавление!A1" display="Оглавление"/>
  </hyperlink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B1" sqref="B1"/>
    </sheetView>
  </sheetViews>
  <sheetFormatPr defaultColWidth="9.00390625" defaultRowHeight="12.75"/>
  <cols>
    <col min="1" max="1" width="19.00390625" style="0" customWidth="1"/>
    <col min="2" max="14" width="6.875" style="0" customWidth="1"/>
    <col min="15" max="15" width="9.25390625" style="0" bestFit="1" customWidth="1"/>
    <col min="16" max="32" width="6.00390625" style="0" customWidth="1"/>
  </cols>
  <sheetData>
    <row r="1" spans="1:15" ht="12.75">
      <c r="A1" s="14" t="s">
        <v>1</v>
      </c>
      <c r="B1" s="1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</row>
    <row r="2" spans="1:15" ht="172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6"/>
    </row>
    <row r="3" spans="1:15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0</v>
      </c>
    </row>
    <row r="4" spans="1:15" ht="12.75">
      <c r="A4" s="2" t="s">
        <v>19</v>
      </c>
      <c r="B4" s="17">
        <v>1.74</v>
      </c>
      <c r="C4" s="17">
        <v>1.8</v>
      </c>
      <c r="D4" s="17">
        <v>1.81</v>
      </c>
      <c r="E4" s="17">
        <v>1.77</v>
      </c>
      <c r="F4" s="17">
        <v>1.77</v>
      </c>
      <c r="G4" s="17">
        <v>1.98</v>
      </c>
      <c r="H4" s="17">
        <v>1.75</v>
      </c>
      <c r="I4" s="17"/>
      <c r="J4" s="17"/>
      <c r="K4" s="17"/>
      <c r="L4" s="17"/>
      <c r="M4" s="17"/>
      <c r="N4" s="17"/>
      <c r="O4" s="18"/>
    </row>
    <row r="5" spans="1:15" ht="12.75">
      <c r="A5" s="2" t="s">
        <v>20</v>
      </c>
      <c r="B5" s="17">
        <v>1.14</v>
      </c>
      <c r="C5" s="17">
        <v>1.13</v>
      </c>
      <c r="D5" s="17">
        <v>1.19</v>
      </c>
      <c r="E5" s="17">
        <v>1.15</v>
      </c>
      <c r="F5" s="17">
        <v>1.17</v>
      </c>
      <c r="G5" s="17">
        <v>1.71</v>
      </c>
      <c r="H5" s="17">
        <v>1.17</v>
      </c>
      <c r="I5" s="17"/>
      <c r="J5" s="17"/>
      <c r="K5" s="17"/>
      <c r="L5" s="17"/>
      <c r="M5" s="17"/>
      <c r="N5" s="17"/>
      <c r="O5" s="18"/>
    </row>
    <row r="6" spans="1:15" ht="12.75">
      <c r="A6" s="2" t="s">
        <v>21</v>
      </c>
      <c r="B6" s="17">
        <v>1</v>
      </c>
      <c r="C6" s="17">
        <v>2</v>
      </c>
      <c r="D6" s="17">
        <v>1</v>
      </c>
      <c r="E6" s="17">
        <v>1</v>
      </c>
      <c r="F6" s="17">
        <v>8</v>
      </c>
      <c r="G6" s="17">
        <v>1</v>
      </c>
      <c r="H6" s="17">
        <v>7</v>
      </c>
      <c r="I6" s="17"/>
      <c r="J6" s="17"/>
      <c r="K6" s="17"/>
      <c r="L6" s="17"/>
      <c r="M6" s="17"/>
      <c r="N6" s="17"/>
      <c r="O6" s="18"/>
    </row>
    <row r="7" spans="1:15" ht="12.75">
      <c r="A7" s="1" t="s">
        <v>22</v>
      </c>
      <c r="B7" s="19">
        <f aca="true" t="shared" si="0" ref="B7:H7">ROUND(B4*B5,2)</f>
        <v>1.98</v>
      </c>
      <c r="C7" s="19">
        <f t="shared" si="0"/>
        <v>2.03</v>
      </c>
      <c r="D7" s="19">
        <f t="shared" si="0"/>
        <v>2.15</v>
      </c>
      <c r="E7" s="19">
        <f t="shared" si="0"/>
        <v>2.04</v>
      </c>
      <c r="F7" s="19">
        <f t="shared" si="0"/>
        <v>2.07</v>
      </c>
      <c r="G7" s="19">
        <f t="shared" si="0"/>
        <v>3.39</v>
      </c>
      <c r="H7" s="19">
        <f t="shared" si="0"/>
        <v>2.05</v>
      </c>
      <c r="I7" s="20"/>
      <c r="J7" s="20"/>
      <c r="K7" s="20"/>
      <c r="L7" s="20"/>
      <c r="M7" s="20"/>
      <c r="N7" s="20"/>
      <c r="O7" s="18"/>
    </row>
    <row r="8" spans="1:15" ht="12.75">
      <c r="A8" s="1" t="s">
        <v>23</v>
      </c>
      <c r="B8" s="19">
        <f aca="true" t="shared" si="1" ref="B8:H8">ROUND(B7*B6,2)</f>
        <v>1.98</v>
      </c>
      <c r="C8" s="19">
        <f t="shared" si="1"/>
        <v>4.06</v>
      </c>
      <c r="D8" s="19">
        <f t="shared" si="1"/>
        <v>2.15</v>
      </c>
      <c r="E8" s="19">
        <f t="shared" si="1"/>
        <v>2.04</v>
      </c>
      <c r="F8" s="19">
        <f t="shared" si="1"/>
        <v>16.56</v>
      </c>
      <c r="G8" s="19">
        <f t="shared" si="1"/>
        <v>3.39</v>
      </c>
      <c r="H8" s="19">
        <f t="shared" si="1"/>
        <v>14.35</v>
      </c>
      <c r="I8" s="20"/>
      <c r="J8" s="20"/>
      <c r="K8" s="20"/>
      <c r="L8" s="20"/>
      <c r="M8" s="20"/>
      <c r="N8" s="20"/>
      <c r="O8" s="18">
        <f>SUM(B8:N8)</f>
        <v>44.53</v>
      </c>
    </row>
    <row r="9" spans="1:15" ht="12.75">
      <c r="A9" s="1" t="s">
        <v>24</v>
      </c>
      <c r="B9" s="19">
        <f aca="true" t="shared" si="2" ref="B9:H9">ROUND(B4*2+B5*2,2)</f>
        <v>5.76</v>
      </c>
      <c r="C9" s="19">
        <f t="shared" si="2"/>
        <v>5.86</v>
      </c>
      <c r="D9" s="19">
        <f t="shared" si="2"/>
        <v>6</v>
      </c>
      <c r="E9" s="19">
        <f t="shared" si="2"/>
        <v>5.84</v>
      </c>
      <c r="F9" s="19">
        <f t="shared" si="2"/>
        <v>5.88</v>
      </c>
      <c r="G9" s="19">
        <f t="shared" si="2"/>
        <v>7.38</v>
      </c>
      <c r="H9" s="19">
        <f t="shared" si="2"/>
        <v>5.84</v>
      </c>
      <c r="I9" s="20"/>
      <c r="J9" s="20"/>
      <c r="K9" s="20"/>
      <c r="L9" s="20"/>
      <c r="M9" s="20"/>
      <c r="N9" s="20"/>
      <c r="O9" s="18">
        <f>SUM(B9:N9)</f>
        <v>42.56</v>
      </c>
    </row>
    <row r="10" spans="1:15" ht="12.75">
      <c r="A10" s="1" t="s">
        <v>25</v>
      </c>
      <c r="B10" s="19">
        <f aca="true" t="shared" si="3" ref="B10:H10">ROUND(B9*B6,2)</f>
        <v>5.76</v>
      </c>
      <c r="C10" s="19">
        <f t="shared" si="3"/>
        <v>11.72</v>
      </c>
      <c r="D10" s="19">
        <f t="shared" si="3"/>
        <v>6</v>
      </c>
      <c r="E10" s="19">
        <f t="shared" si="3"/>
        <v>5.84</v>
      </c>
      <c r="F10" s="19">
        <f t="shared" si="3"/>
        <v>47.04</v>
      </c>
      <c r="G10" s="19">
        <f t="shared" si="3"/>
        <v>7.38</v>
      </c>
      <c r="H10" s="19">
        <f t="shared" si="3"/>
        <v>40.88</v>
      </c>
      <c r="I10" s="21"/>
      <c r="J10" s="21"/>
      <c r="K10" s="21"/>
      <c r="L10" s="21"/>
      <c r="M10" s="21"/>
      <c r="N10" s="21"/>
      <c r="O10" s="18">
        <f>SUM(B10:N10)</f>
        <v>124.62</v>
      </c>
    </row>
    <row r="11" spans="1:15" ht="12.75">
      <c r="A11" s="2" t="s">
        <v>12</v>
      </c>
      <c r="B11" s="22">
        <v>0.3</v>
      </c>
      <c r="C11" s="22">
        <v>0.3</v>
      </c>
      <c r="D11" s="22">
        <v>0.3</v>
      </c>
      <c r="E11" s="22">
        <v>0.3</v>
      </c>
      <c r="F11" s="22">
        <v>0.3</v>
      </c>
      <c r="G11" s="22">
        <v>0.3</v>
      </c>
      <c r="H11" s="22">
        <v>0.3</v>
      </c>
      <c r="I11" s="22"/>
      <c r="J11" s="22"/>
      <c r="K11" s="22"/>
      <c r="L11" s="22"/>
      <c r="M11" s="22"/>
      <c r="N11" s="22"/>
      <c r="O11" s="18"/>
    </row>
    <row r="12" spans="1:15" ht="12.75">
      <c r="A12" s="1" t="s">
        <v>26</v>
      </c>
      <c r="B12" s="19">
        <f aca="true" t="shared" si="4" ref="B12:H12">ROUND((B4*2+B5)*B11,2)</f>
        <v>1.39</v>
      </c>
      <c r="C12" s="19">
        <f t="shared" si="4"/>
        <v>1.42</v>
      </c>
      <c r="D12" s="19">
        <f t="shared" si="4"/>
        <v>1.44</v>
      </c>
      <c r="E12" s="19">
        <f t="shared" si="4"/>
        <v>1.41</v>
      </c>
      <c r="F12" s="19">
        <f t="shared" si="4"/>
        <v>1.41</v>
      </c>
      <c r="G12" s="19">
        <f t="shared" si="4"/>
        <v>1.7</v>
      </c>
      <c r="H12" s="19">
        <f t="shared" si="4"/>
        <v>1.4</v>
      </c>
      <c r="I12" s="21"/>
      <c r="J12" s="21"/>
      <c r="K12" s="21"/>
      <c r="L12" s="21"/>
      <c r="M12" s="21"/>
      <c r="N12" s="21"/>
      <c r="O12" s="18">
        <f>SUM(B12:N12)</f>
        <v>10.17</v>
      </c>
    </row>
    <row r="13" spans="1:15" ht="12.75">
      <c r="A13" s="1" t="s">
        <v>27</v>
      </c>
      <c r="B13" s="19">
        <f aca="true" t="shared" si="5" ref="B13:H13">ROUND((B4*2+B5)*B11*B6,2)</f>
        <v>1.39</v>
      </c>
      <c r="C13" s="19">
        <f t="shared" si="5"/>
        <v>2.84</v>
      </c>
      <c r="D13" s="19">
        <f t="shared" si="5"/>
        <v>1.44</v>
      </c>
      <c r="E13" s="19">
        <f t="shared" si="5"/>
        <v>1.41</v>
      </c>
      <c r="F13" s="19">
        <f t="shared" si="5"/>
        <v>11.3</v>
      </c>
      <c r="G13" s="19">
        <f t="shared" si="5"/>
        <v>1.7</v>
      </c>
      <c r="H13" s="19">
        <f t="shared" si="5"/>
        <v>9.81</v>
      </c>
      <c r="I13" s="21"/>
      <c r="J13" s="21"/>
      <c r="K13" s="21"/>
      <c r="L13" s="21"/>
      <c r="M13" s="21"/>
      <c r="N13" s="21"/>
      <c r="O13" s="18">
        <f>SUM(B13:N13)</f>
        <v>29.89</v>
      </c>
    </row>
    <row r="15" spans="1:2" ht="12.75">
      <c r="A15" s="2" t="s">
        <v>19</v>
      </c>
      <c r="B15" s="9" t="s">
        <v>15</v>
      </c>
    </row>
    <row r="16" spans="1:2" ht="12.75">
      <c r="A16" s="1" t="s">
        <v>22</v>
      </c>
      <c r="B16" s="9" t="s">
        <v>3</v>
      </c>
    </row>
  </sheetData>
  <hyperlinks>
    <hyperlink ref="A1" location="Оглавление!A1" display="Оглавление"/>
  </hyperlink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19.00390625" style="0" customWidth="1"/>
    <col min="2" max="14" width="6.875" style="0" customWidth="1"/>
    <col min="15" max="15" width="9.25390625" style="0" bestFit="1" customWidth="1"/>
    <col min="16" max="32" width="6.00390625" style="0" customWidth="1"/>
  </cols>
  <sheetData>
    <row r="1" spans="1:15" ht="12.75">
      <c r="A1" s="14" t="s">
        <v>1</v>
      </c>
      <c r="B1" s="1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</row>
    <row r="2" spans="1:15" ht="116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6"/>
    </row>
    <row r="3" spans="1:15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0</v>
      </c>
    </row>
    <row r="4" spans="1:15" ht="12.75">
      <c r="A4" s="2" t="s">
        <v>33</v>
      </c>
      <c r="B4" s="17">
        <v>10</v>
      </c>
      <c r="C4" s="17">
        <v>6</v>
      </c>
      <c r="D4" s="17">
        <v>3</v>
      </c>
      <c r="E4" s="17">
        <v>3</v>
      </c>
      <c r="F4" s="17">
        <v>4</v>
      </c>
      <c r="G4" s="17">
        <v>2</v>
      </c>
      <c r="H4" s="17">
        <v>2</v>
      </c>
      <c r="I4" s="17">
        <v>8.37</v>
      </c>
      <c r="J4" s="17">
        <v>3.25</v>
      </c>
      <c r="K4" s="17"/>
      <c r="L4" s="17"/>
      <c r="M4" s="17"/>
      <c r="N4" s="17"/>
      <c r="O4" s="18"/>
    </row>
    <row r="5" spans="1:15" ht="12.75">
      <c r="A5" s="2" t="s">
        <v>34</v>
      </c>
      <c r="B5" s="17">
        <v>6</v>
      </c>
      <c r="C5" s="17">
        <v>5</v>
      </c>
      <c r="D5" s="17">
        <v>2</v>
      </c>
      <c r="E5" s="17">
        <v>2</v>
      </c>
      <c r="F5" s="17">
        <v>1.5</v>
      </c>
      <c r="G5" s="17">
        <v>1.5</v>
      </c>
      <c r="H5" s="23">
        <v>1.5</v>
      </c>
      <c r="I5" s="23">
        <v>6</v>
      </c>
      <c r="J5" s="23">
        <v>6</v>
      </c>
      <c r="K5" s="23"/>
      <c r="L5" s="23"/>
      <c r="M5" s="23"/>
      <c r="N5" s="23"/>
      <c r="O5" s="18"/>
    </row>
    <row r="6" spans="1:15" ht="12.75">
      <c r="A6" s="2" t="s">
        <v>32</v>
      </c>
      <c r="B6" s="17">
        <v>3</v>
      </c>
      <c r="C6" s="17">
        <v>3</v>
      </c>
      <c r="D6" s="17">
        <v>3</v>
      </c>
      <c r="E6" s="17">
        <v>3</v>
      </c>
      <c r="F6" s="17">
        <v>3</v>
      </c>
      <c r="G6" s="17">
        <v>3</v>
      </c>
      <c r="H6" s="17">
        <v>3</v>
      </c>
      <c r="I6" s="17">
        <v>3</v>
      </c>
      <c r="J6" s="17">
        <v>3</v>
      </c>
      <c r="K6" s="17">
        <v>3</v>
      </c>
      <c r="L6" s="17">
        <v>3</v>
      </c>
      <c r="M6" s="17">
        <v>3</v>
      </c>
      <c r="N6" s="17">
        <v>3</v>
      </c>
      <c r="O6" s="18"/>
    </row>
    <row r="7" spans="1:15" ht="12.75">
      <c r="A7" s="2" t="s">
        <v>7</v>
      </c>
      <c r="B7" s="17">
        <v>3</v>
      </c>
      <c r="C7" s="17">
        <v>2</v>
      </c>
      <c r="D7" s="17"/>
      <c r="E7" s="17"/>
      <c r="F7" s="17"/>
      <c r="G7" s="17"/>
      <c r="H7" s="17"/>
      <c r="I7" s="17">
        <v>4</v>
      </c>
      <c r="J7" s="17">
        <v>2</v>
      </c>
      <c r="K7" s="17"/>
      <c r="L7" s="17"/>
      <c r="M7" s="17"/>
      <c r="N7" s="17"/>
      <c r="O7" s="18">
        <f>SUM(B7:N7)</f>
        <v>11</v>
      </c>
    </row>
    <row r="8" spans="1:15" ht="12.75">
      <c r="A8" s="2" t="s">
        <v>36</v>
      </c>
      <c r="B8" s="17">
        <v>0.7</v>
      </c>
      <c r="C8" s="17">
        <v>2</v>
      </c>
      <c r="D8" s="17"/>
      <c r="E8" s="17"/>
      <c r="F8" s="17"/>
      <c r="G8" s="17"/>
      <c r="H8" s="17"/>
      <c r="I8" s="17">
        <v>0.7</v>
      </c>
      <c r="J8" s="17">
        <v>2</v>
      </c>
      <c r="K8" s="17"/>
      <c r="L8" s="17"/>
      <c r="M8" s="17"/>
      <c r="N8" s="17"/>
      <c r="O8" s="18"/>
    </row>
    <row r="9" spans="1:15" ht="12.75">
      <c r="A9" s="2" t="s">
        <v>37</v>
      </c>
      <c r="B9" s="17">
        <v>1.3</v>
      </c>
      <c r="C9" s="17">
        <v>1.8</v>
      </c>
      <c r="D9" s="17"/>
      <c r="E9" s="17"/>
      <c r="F9" s="17"/>
      <c r="G9" s="17"/>
      <c r="H9" s="17"/>
      <c r="I9" s="17">
        <v>1.3</v>
      </c>
      <c r="J9" s="17">
        <v>1.8</v>
      </c>
      <c r="K9" s="17"/>
      <c r="L9" s="17"/>
      <c r="M9" s="17"/>
      <c r="N9" s="17"/>
      <c r="O9" s="18"/>
    </row>
    <row r="10" spans="1:15" ht="12.75">
      <c r="A10" s="2" t="s">
        <v>44</v>
      </c>
      <c r="B10" s="17">
        <v>18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ht="12.75">
      <c r="A11" s="2" t="s">
        <v>21</v>
      </c>
      <c r="B11" s="17">
        <v>1</v>
      </c>
      <c r="C11" s="17">
        <v>1</v>
      </c>
      <c r="D11" s="17">
        <v>1</v>
      </c>
      <c r="E11" s="17">
        <v>1</v>
      </c>
      <c r="F11" s="17"/>
      <c r="G11" s="17">
        <v>2</v>
      </c>
      <c r="H11" s="17">
        <v>1</v>
      </c>
      <c r="I11" s="17">
        <v>1</v>
      </c>
      <c r="J11" s="17">
        <v>1</v>
      </c>
      <c r="K11" s="17"/>
      <c r="L11" s="17"/>
      <c r="M11" s="17"/>
      <c r="N11" s="17"/>
      <c r="O11" s="18">
        <f>SUM(B11:N11)</f>
        <v>9</v>
      </c>
    </row>
    <row r="12" spans="1:15" ht="12.75">
      <c r="A12" s="2" t="s">
        <v>38</v>
      </c>
      <c r="B12" s="17">
        <v>2.1</v>
      </c>
      <c r="C12" s="17">
        <v>2.1</v>
      </c>
      <c r="D12" s="17">
        <v>2.1</v>
      </c>
      <c r="E12" s="17">
        <v>2.1</v>
      </c>
      <c r="F12" s="17"/>
      <c r="G12" s="17">
        <v>2.1</v>
      </c>
      <c r="H12" s="17">
        <v>2.1</v>
      </c>
      <c r="I12" s="17">
        <v>2.1</v>
      </c>
      <c r="J12" s="17">
        <v>2.1</v>
      </c>
      <c r="K12" s="17"/>
      <c r="L12" s="17"/>
      <c r="M12" s="17"/>
      <c r="N12" s="17"/>
      <c r="O12" s="18"/>
    </row>
    <row r="13" spans="1:15" ht="12.75">
      <c r="A13" s="2" t="s">
        <v>39</v>
      </c>
      <c r="B13" s="17">
        <v>0.9</v>
      </c>
      <c r="C13" s="17">
        <v>0.9</v>
      </c>
      <c r="D13" s="17">
        <v>0.9</v>
      </c>
      <c r="E13" s="17">
        <v>0.9</v>
      </c>
      <c r="F13" s="17"/>
      <c r="G13" s="17">
        <v>0.9</v>
      </c>
      <c r="H13" s="17">
        <v>0.9</v>
      </c>
      <c r="I13" s="17">
        <v>0.9</v>
      </c>
      <c r="J13" s="17">
        <v>0.9</v>
      </c>
      <c r="K13" s="17"/>
      <c r="L13" s="17"/>
      <c r="M13" s="17"/>
      <c r="N13" s="17"/>
      <c r="O13" s="18"/>
    </row>
    <row r="14" spans="1:15" ht="12.75">
      <c r="A14" s="1" t="s">
        <v>35</v>
      </c>
      <c r="B14" s="19">
        <f>ROUND((B4+B5)*B6*2-B7*B8*B9-B11*B12*B13-B10,2)</f>
        <v>73.38</v>
      </c>
      <c r="C14" s="19">
        <f aca="true" t="shared" si="0" ref="C14:N14">ROUND((C4+C5)*C6*2-C7*C8*C9-C11*C12*C13-C10,2)</f>
        <v>56.91</v>
      </c>
      <c r="D14" s="19">
        <f t="shared" si="0"/>
        <v>28.11</v>
      </c>
      <c r="E14" s="19">
        <f t="shared" si="0"/>
        <v>28.11</v>
      </c>
      <c r="F14" s="19">
        <f t="shared" si="0"/>
        <v>33</v>
      </c>
      <c r="G14" s="19">
        <f t="shared" si="0"/>
        <v>17.22</v>
      </c>
      <c r="H14" s="19">
        <f t="shared" si="0"/>
        <v>19.11</v>
      </c>
      <c r="I14" s="19">
        <f t="shared" si="0"/>
        <v>80.69</v>
      </c>
      <c r="J14" s="19">
        <f t="shared" si="0"/>
        <v>46.41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8">
        <f aca="true" t="shared" si="1" ref="O14:O20">SUM(B14:N14)</f>
        <v>382.93999999999994</v>
      </c>
    </row>
    <row r="15" spans="1:15" ht="12.75">
      <c r="A15" s="1" t="s">
        <v>40</v>
      </c>
      <c r="B15" s="19">
        <f>ROUND(B4*B5,2)</f>
        <v>60</v>
      </c>
      <c r="C15" s="19">
        <f aca="true" t="shared" si="2" ref="C15:H15">ROUND(C4*C5,2)</f>
        <v>30</v>
      </c>
      <c r="D15" s="19">
        <f t="shared" si="2"/>
        <v>6</v>
      </c>
      <c r="E15" s="19">
        <f t="shared" si="2"/>
        <v>6</v>
      </c>
      <c r="F15" s="19">
        <f t="shared" si="2"/>
        <v>6</v>
      </c>
      <c r="G15" s="19">
        <f t="shared" si="2"/>
        <v>3</v>
      </c>
      <c r="H15" s="19">
        <f t="shared" si="2"/>
        <v>3</v>
      </c>
      <c r="I15" s="19">
        <f aca="true" t="shared" si="3" ref="I15:N15">ROUND(I4*I5,2)</f>
        <v>50.22</v>
      </c>
      <c r="J15" s="19">
        <f t="shared" si="3"/>
        <v>19.5</v>
      </c>
      <c r="K15" s="19">
        <f t="shared" si="3"/>
        <v>0</v>
      </c>
      <c r="L15" s="19">
        <f t="shared" si="3"/>
        <v>0</v>
      </c>
      <c r="M15" s="19">
        <f t="shared" si="3"/>
        <v>0</v>
      </c>
      <c r="N15" s="19">
        <f t="shared" si="3"/>
        <v>0</v>
      </c>
      <c r="O15" s="18">
        <f t="shared" si="1"/>
        <v>183.72</v>
      </c>
    </row>
    <row r="16" spans="1:15" ht="12.75">
      <c r="A16" s="1" t="s">
        <v>41</v>
      </c>
      <c r="B16" s="19">
        <f>ROUND(B4*2+B5*2,2)</f>
        <v>32</v>
      </c>
      <c r="C16" s="19">
        <f aca="true" t="shared" si="4" ref="C16:H16">ROUND(C4*2+C5*2,2)</f>
        <v>22</v>
      </c>
      <c r="D16" s="19">
        <f t="shared" si="4"/>
        <v>10</v>
      </c>
      <c r="E16" s="19">
        <f t="shared" si="4"/>
        <v>10</v>
      </c>
      <c r="F16" s="19">
        <f t="shared" si="4"/>
        <v>11</v>
      </c>
      <c r="G16" s="19">
        <f t="shared" si="4"/>
        <v>7</v>
      </c>
      <c r="H16" s="19">
        <f t="shared" si="4"/>
        <v>7</v>
      </c>
      <c r="I16" s="19">
        <f aca="true" t="shared" si="5" ref="I16:N16">ROUND(I4*2+I5*2,2)</f>
        <v>28.74</v>
      </c>
      <c r="J16" s="19">
        <f t="shared" si="5"/>
        <v>18.5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>
        <f t="shared" si="5"/>
        <v>0</v>
      </c>
      <c r="O16" s="18">
        <f t="shared" si="1"/>
        <v>146.24</v>
      </c>
    </row>
    <row r="17" spans="1:15" ht="12.75">
      <c r="A17" s="1" t="s">
        <v>8</v>
      </c>
      <c r="B17" s="19">
        <f>B7*B8*B9</f>
        <v>2.7299999999999995</v>
      </c>
      <c r="C17" s="19">
        <f aca="true" t="shared" si="6" ref="C17:H17">C7*C8*C9</f>
        <v>7.2</v>
      </c>
      <c r="D17" s="19">
        <f t="shared" si="6"/>
        <v>0</v>
      </c>
      <c r="E17" s="19">
        <f t="shared" si="6"/>
        <v>0</v>
      </c>
      <c r="F17" s="19">
        <f t="shared" si="6"/>
        <v>0</v>
      </c>
      <c r="G17" s="19">
        <f t="shared" si="6"/>
        <v>0</v>
      </c>
      <c r="H17" s="19">
        <f t="shared" si="6"/>
        <v>0</v>
      </c>
      <c r="I17" s="19">
        <f aca="true" t="shared" si="7" ref="I17:N17">I7*I8*I9</f>
        <v>3.6399999999999997</v>
      </c>
      <c r="J17" s="19">
        <f t="shared" si="7"/>
        <v>7.2</v>
      </c>
      <c r="K17" s="19">
        <f t="shared" si="7"/>
        <v>0</v>
      </c>
      <c r="L17" s="19">
        <f t="shared" si="7"/>
        <v>0</v>
      </c>
      <c r="M17" s="19">
        <f t="shared" si="7"/>
        <v>0</v>
      </c>
      <c r="N17" s="19">
        <f t="shared" si="7"/>
        <v>0</v>
      </c>
      <c r="O17" s="18">
        <f t="shared" si="1"/>
        <v>20.77</v>
      </c>
    </row>
    <row r="18" spans="1:15" ht="12.75">
      <c r="A18" s="1" t="s">
        <v>45</v>
      </c>
      <c r="B18" s="19">
        <f>B9*(B21+0.1)</f>
        <v>0.52</v>
      </c>
      <c r="C18" s="19">
        <f aca="true" t="shared" si="8" ref="C18:N18">C9*(C21+0.1)</f>
        <v>0.7200000000000001</v>
      </c>
      <c r="D18" s="19">
        <f t="shared" si="8"/>
        <v>0</v>
      </c>
      <c r="E18" s="19">
        <f t="shared" si="8"/>
        <v>0</v>
      </c>
      <c r="F18" s="19">
        <f t="shared" si="8"/>
        <v>0</v>
      </c>
      <c r="G18" s="19">
        <f t="shared" si="8"/>
        <v>0</v>
      </c>
      <c r="H18" s="19">
        <f t="shared" si="8"/>
        <v>0</v>
      </c>
      <c r="I18" s="19">
        <f t="shared" si="8"/>
        <v>0.52</v>
      </c>
      <c r="J18" s="19">
        <f t="shared" si="8"/>
        <v>0.7200000000000001</v>
      </c>
      <c r="K18" s="19">
        <f t="shared" si="8"/>
        <v>0</v>
      </c>
      <c r="L18" s="19">
        <f t="shared" si="8"/>
        <v>0</v>
      </c>
      <c r="M18" s="19">
        <f t="shared" si="8"/>
        <v>0</v>
      </c>
      <c r="N18" s="19">
        <f t="shared" si="8"/>
        <v>0</v>
      </c>
      <c r="O18" s="18">
        <f t="shared" si="1"/>
        <v>2.4800000000000004</v>
      </c>
    </row>
    <row r="19" spans="1:15" ht="12.75">
      <c r="A19" s="1" t="s">
        <v>46</v>
      </c>
      <c r="B19" s="19">
        <f>B9*B7</f>
        <v>3.9000000000000004</v>
      </c>
      <c r="C19" s="19">
        <f aca="true" t="shared" si="9" ref="C19:N19">C9*C7</f>
        <v>3.6</v>
      </c>
      <c r="D19" s="19">
        <f t="shared" si="9"/>
        <v>0</v>
      </c>
      <c r="E19" s="19">
        <f t="shared" si="9"/>
        <v>0</v>
      </c>
      <c r="F19" s="19">
        <f t="shared" si="9"/>
        <v>0</v>
      </c>
      <c r="G19" s="19">
        <f t="shared" si="9"/>
        <v>0</v>
      </c>
      <c r="H19" s="19">
        <f t="shared" si="9"/>
        <v>0</v>
      </c>
      <c r="I19" s="19">
        <f t="shared" si="9"/>
        <v>5.2</v>
      </c>
      <c r="J19" s="19">
        <f t="shared" si="9"/>
        <v>3.6</v>
      </c>
      <c r="K19" s="19">
        <f t="shared" si="9"/>
        <v>0</v>
      </c>
      <c r="L19" s="19">
        <f t="shared" si="9"/>
        <v>0</v>
      </c>
      <c r="M19" s="19">
        <f t="shared" si="9"/>
        <v>0</v>
      </c>
      <c r="N19" s="19">
        <f t="shared" si="9"/>
        <v>0</v>
      </c>
      <c r="O19" s="18">
        <f t="shared" si="1"/>
        <v>16.3</v>
      </c>
    </row>
    <row r="20" spans="1:15" ht="12.75">
      <c r="A20" s="1" t="s">
        <v>23</v>
      </c>
      <c r="B20" s="19">
        <f aca="true" t="shared" si="10" ref="B20:H20">B12*B13*B11</f>
        <v>1.8900000000000001</v>
      </c>
      <c r="C20" s="19">
        <f t="shared" si="10"/>
        <v>1.8900000000000001</v>
      </c>
      <c r="D20" s="19">
        <f t="shared" si="10"/>
        <v>1.8900000000000001</v>
      </c>
      <c r="E20" s="19">
        <f t="shared" si="10"/>
        <v>1.8900000000000001</v>
      </c>
      <c r="F20" s="19">
        <f t="shared" si="10"/>
        <v>0</v>
      </c>
      <c r="G20" s="19">
        <f t="shared" si="10"/>
        <v>3.7800000000000002</v>
      </c>
      <c r="H20" s="19">
        <f t="shared" si="10"/>
        <v>1.8900000000000001</v>
      </c>
      <c r="I20" s="19">
        <f aca="true" t="shared" si="11" ref="I20:N20">I12*I13*I11</f>
        <v>1.8900000000000001</v>
      </c>
      <c r="J20" s="19">
        <f t="shared" si="11"/>
        <v>1.8900000000000001</v>
      </c>
      <c r="K20" s="19">
        <f t="shared" si="11"/>
        <v>0</v>
      </c>
      <c r="L20" s="19">
        <f t="shared" si="11"/>
        <v>0</v>
      </c>
      <c r="M20" s="19">
        <f t="shared" si="11"/>
        <v>0</v>
      </c>
      <c r="N20" s="19">
        <f t="shared" si="11"/>
        <v>0</v>
      </c>
      <c r="O20" s="18">
        <f t="shared" si="1"/>
        <v>17.01</v>
      </c>
    </row>
    <row r="21" spans="1:15" ht="12.75">
      <c r="A21" s="2" t="s">
        <v>42</v>
      </c>
      <c r="B21" s="22">
        <v>0.3</v>
      </c>
      <c r="C21" s="22">
        <v>0.3</v>
      </c>
      <c r="D21" s="22">
        <v>0.3</v>
      </c>
      <c r="E21" s="22">
        <v>0.3</v>
      </c>
      <c r="F21" s="22">
        <v>0.3</v>
      </c>
      <c r="G21" s="22">
        <v>0.3</v>
      </c>
      <c r="H21" s="22">
        <v>0.3</v>
      </c>
      <c r="I21" s="22">
        <v>0.3</v>
      </c>
      <c r="J21" s="22">
        <v>0.3</v>
      </c>
      <c r="K21" s="22">
        <v>0.3</v>
      </c>
      <c r="L21" s="22">
        <v>0.3</v>
      </c>
      <c r="M21" s="22">
        <v>0.3</v>
      </c>
      <c r="N21" s="22">
        <v>0.3</v>
      </c>
      <c r="O21" s="18"/>
    </row>
    <row r="22" spans="1:15" ht="12.75">
      <c r="A22" s="1" t="s">
        <v>14</v>
      </c>
      <c r="B22" s="19">
        <f>ROUND((B8*2+B9)*B21*B11,2)</f>
        <v>0.81</v>
      </c>
      <c r="C22" s="19">
        <f aca="true" t="shared" si="12" ref="C22:H22">ROUND((C8*2+C9)*C21*C11,2)</f>
        <v>1.74</v>
      </c>
      <c r="D22" s="19">
        <f t="shared" si="12"/>
        <v>0</v>
      </c>
      <c r="E22" s="19">
        <f t="shared" si="12"/>
        <v>0</v>
      </c>
      <c r="F22" s="19">
        <f t="shared" si="12"/>
        <v>0</v>
      </c>
      <c r="G22" s="19">
        <f t="shared" si="12"/>
        <v>0</v>
      </c>
      <c r="H22" s="19">
        <f t="shared" si="12"/>
        <v>0</v>
      </c>
      <c r="I22" s="19">
        <f aca="true" t="shared" si="13" ref="I22:N22">ROUND((I8*2+I9)*I21*I11,2)</f>
        <v>0.81</v>
      </c>
      <c r="J22" s="19">
        <f t="shared" si="13"/>
        <v>1.74</v>
      </c>
      <c r="K22" s="19">
        <f t="shared" si="13"/>
        <v>0</v>
      </c>
      <c r="L22" s="19">
        <f t="shared" si="13"/>
        <v>0</v>
      </c>
      <c r="M22" s="19">
        <f t="shared" si="13"/>
        <v>0</v>
      </c>
      <c r="N22" s="19">
        <f t="shared" si="13"/>
        <v>0</v>
      </c>
      <c r="O22" s="18">
        <f>SUM(B22:N22)</f>
        <v>5.1</v>
      </c>
    </row>
    <row r="23" spans="1:15" ht="12.75">
      <c r="A23" s="2" t="s">
        <v>43</v>
      </c>
      <c r="B23" s="22">
        <v>0.3</v>
      </c>
      <c r="C23" s="22">
        <v>0.3</v>
      </c>
      <c r="D23" s="22">
        <v>0.3</v>
      </c>
      <c r="E23" s="22">
        <v>0.3</v>
      </c>
      <c r="F23" s="22">
        <v>0.3</v>
      </c>
      <c r="G23" s="22">
        <v>0.3</v>
      </c>
      <c r="H23" s="22">
        <v>0.3</v>
      </c>
      <c r="I23" s="22">
        <v>0.3</v>
      </c>
      <c r="J23" s="22">
        <v>0.3</v>
      </c>
      <c r="K23" s="22">
        <v>0.3</v>
      </c>
      <c r="L23" s="22">
        <v>0.3</v>
      </c>
      <c r="M23" s="22">
        <v>0.3</v>
      </c>
      <c r="N23" s="22">
        <v>0.3</v>
      </c>
      <c r="O23" s="18"/>
    </row>
    <row r="24" spans="1:15" ht="12.75">
      <c r="A24" s="1" t="s">
        <v>27</v>
      </c>
      <c r="B24" s="19">
        <f aca="true" t="shared" si="14" ref="B24:H24">ROUND((B13*2+B11)*B23*B12,2)</f>
        <v>1.76</v>
      </c>
      <c r="C24" s="19">
        <f t="shared" si="14"/>
        <v>1.76</v>
      </c>
      <c r="D24" s="19">
        <f t="shared" si="14"/>
        <v>1.76</v>
      </c>
      <c r="E24" s="19">
        <f t="shared" si="14"/>
        <v>1.76</v>
      </c>
      <c r="F24" s="19">
        <f t="shared" si="14"/>
        <v>0</v>
      </c>
      <c r="G24" s="19">
        <f t="shared" si="14"/>
        <v>2.39</v>
      </c>
      <c r="H24" s="19">
        <f t="shared" si="14"/>
        <v>1.76</v>
      </c>
      <c r="I24" s="19">
        <f aca="true" t="shared" si="15" ref="I24:N24">ROUND((I13*2+I11)*I23*I12,2)</f>
        <v>1.76</v>
      </c>
      <c r="J24" s="19">
        <f t="shared" si="15"/>
        <v>1.76</v>
      </c>
      <c r="K24" s="19">
        <f t="shared" si="15"/>
        <v>0</v>
      </c>
      <c r="L24" s="19">
        <f t="shared" si="15"/>
        <v>0</v>
      </c>
      <c r="M24" s="19">
        <f t="shared" si="15"/>
        <v>0</v>
      </c>
      <c r="N24" s="19">
        <f t="shared" si="15"/>
        <v>0</v>
      </c>
      <c r="O24" s="18">
        <f>SUM(B24:N24)</f>
        <v>14.709999999999999</v>
      </c>
    </row>
    <row r="26" spans="1:2" ht="12.75">
      <c r="A26" s="2" t="s">
        <v>19</v>
      </c>
      <c r="B26" s="9" t="s">
        <v>15</v>
      </c>
    </row>
    <row r="27" spans="1:2" ht="12.75">
      <c r="A27" s="1" t="s">
        <v>22</v>
      </c>
      <c r="B27" s="9" t="s">
        <v>3</v>
      </c>
    </row>
  </sheetData>
  <hyperlinks>
    <hyperlink ref="A1" location="Оглавление!A1" display="Оглавление"/>
  </hyperlink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Киселев</cp:lastModifiedBy>
  <dcterms:created xsi:type="dcterms:W3CDTF">2007-05-07T13:58:16Z</dcterms:created>
  <dcterms:modified xsi:type="dcterms:W3CDTF">2008-01-18T01:29:17Z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